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\\pu1.uktsg.ch\user\Userhomes_P\iah9126\Desktop\"/>
    </mc:Choice>
  </mc:AlternateContent>
  <bookViews>
    <workbookView xWindow="0" yWindow="0" windowWidth="23040" windowHeight="9204" tabRatio="677"/>
  </bookViews>
  <sheets>
    <sheet name="Biotopwerte von Lebensraumtypen" sheetId="13" r:id="rId1"/>
    <sheet name="Berechnungsbeispiel" sheetId="15" r:id="rId2"/>
    <sheet name="Skalierung Reduktion ÖA" sheetId="16" r:id="rId3"/>
    <sheet name="Wertstufen" sheetId="3" r:id="rId4"/>
  </sheets>
  <calcPr calcId="162913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94" i="13" l="1"/>
  <c r="M94" i="13"/>
  <c r="L94" i="13"/>
  <c r="J94" i="13"/>
  <c r="H94" i="13"/>
  <c r="F94" i="13"/>
  <c r="L17" i="15" l="1"/>
  <c r="M17" i="15" s="1"/>
  <c r="K17" i="15"/>
  <c r="K16" i="15"/>
  <c r="J17" i="15"/>
  <c r="H17" i="15"/>
  <c r="F17" i="15"/>
  <c r="D17" i="15"/>
  <c r="J16" i="15"/>
  <c r="H16" i="15"/>
  <c r="F16" i="15"/>
  <c r="L16" i="15" s="1"/>
  <c r="M16" i="15" s="1"/>
  <c r="D16" i="15"/>
  <c r="M93" i="13"/>
  <c r="L93" i="13"/>
  <c r="J93" i="13"/>
  <c r="H93" i="13"/>
  <c r="F93" i="13"/>
  <c r="L49" i="13"/>
  <c r="L91" i="13"/>
  <c r="L90" i="13"/>
  <c r="L88" i="13"/>
  <c r="L87" i="13"/>
  <c r="L86" i="13"/>
  <c r="L84" i="13"/>
  <c r="L82" i="13"/>
  <c r="L81" i="13"/>
  <c r="L80" i="13"/>
  <c r="L79" i="13"/>
  <c r="L77" i="13"/>
  <c r="L76" i="13"/>
  <c r="L75" i="13"/>
  <c r="L74" i="13"/>
  <c r="L73" i="13"/>
  <c r="L72" i="13"/>
  <c r="L70" i="13"/>
  <c r="L69" i="13"/>
  <c r="L68" i="13"/>
  <c r="L66" i="13"/>
  <c r="L65" i="13"/>
  <c r="L64" i="13"/>
  <c r="L62" i="13"/>
  <c r="L61" i="13"/>
  <c r="L59" i="13"/>
  <c r="L57" i="13"/>
  <c r="L56" i="13"/>
  <c r="L55" i="13"/>
  <c r="L53" i="13"/>
  <c r="L51" i="13"/>
  <c r="L50" i="13"/>
  <c r="L47" i="13"/>
  <c r="L45" i="13"/>
  <c r="L44" i="13"/>
  <c r="J91" i="13"/>
  <c r="J90" i="13"/>
  <c r="J88" i="13"/>
  <c r="J87" i="13"/>
  <c r="J86" i="13"/>
  <c r="J84" i="13"/>
  <c r="J82" i="13"/>
  <c r="J81" i="13"/>
  <c r="J80" i="13"/>
  <c r="J79" i="13"/>
  <c r="J77" i="13"/>
  <c r="J76" i="13"/>
  <c r="J75" i="13"/>
  <c r="J74" i="13"/>
  <c r="J73" i="13"/>
  <c r="J72" i="13"/>
  <c r="J70" i="13"/>
  <c r="J69" i="13"/>
  <c r="J68" i="13"/>
  <c r="J66" i="13"/>
  <c r="J65" i="13"/>
  <c r="J64" i="13"/>
  <c r="J62" i="13"/>
  <c r="J61" i="13"/>
  <c r="J59" i="13"/>
  <c r="J57" i="13"/>
  <c r="J56" i="13"/>
  <c r="J55" i="13"/>
  <c r="J53" i="13"/>
  <c r="J51" i="13"/>
  <c r="J50" i="13"/>
  <c r="J49" i="13"/>
  <c r="J47" i="13"/>
  <c r="J45" i="13"/>
  <c r="J44" i="13"/>
  <c r="H61" i="13"/>
  <c r="H91" i="13"/>
  <c r="H90" i="13"/>
  <c r="H88" i="13"/>
  <c r="H87" i="13"/>
  <c r="H86" i="13"/>
  <c r="H84" i="13"/>
  <c r="H82" i="13"/>
  <c r="H81" i="13"/>
  <c r="H80" i="13"/>
  <c r="H79" i="13"/>
  <c r="H77" i="13"/>
  <c r="H76" i="13"/>
  <c r="H75" i="13"/>
  <c r="H74" i="13"/>
  <c r="H73" i="13"/>
  <c r="H72" i="13"/>
  <c r="H70" i="13"/>
  <c r="H69" i="13"/>
  <c r="H68" i="13"/>
  <c r="H66" i="13"/>
  <c r="H65" i="13"/>
  <c r="H64" i="13"/>
  <c r="H62" i="13"/>
  <c r="H59" i="13"/>
  <c r="H57" i="13"/>
  <c r="H56" i="13"/>
  <c r="H55" i="13"/>
  <c r="H53" i="13"/>
  <c r="H51" i="13"/>
  <c r="H50" i="13"/>
  <c r="H49" i="13"/>
  <c r="H47" i="13"/>
  <c r="H45" i="13"/>
  <c r="H44" i="13"/>
  <c r="F91" i="13"/>
  <c r="F90" i="13"/>
  <c r="F88" i="13"/>
  <c r="F87" i="13"/>
  <c r="F86" i="13"/>
  <c r="F84" i="13"/>
  <c r="F82" i="13"/>
  <c r="F81" i="13"/>
  <c r="F80" i="13"/>
  <c r="F79" i="13"/>
  <c r="F77" i="13"/>
  <c r="F76" i="13"/>
  <c r="F75" i="13"/>
  <c r="F74" i="13"/>
  <c r="F73" i="13"/>
  <c r="F72" i="13"/>
  <c r="F70" i="13"/>
  <c r="F69" i="13"/>
  <c r="F68" i="13"/>
  <c r="F66" i="13"/>
  <c r="F65" i="13"/>
  <c r="F64" i="13"/>
  <c r="F62" i="13"/>
  <c r="F61" i="13"/>
  <c r="F60" i="13"/>
  <c r="F59" i="13"/>
  <c r="F57" i="13"/>
  <c r="F56" i="13"/>
  <c r="F55" i="13"/>
  <c r="F53" i="13"/>
  <c r="F51" i="13"/>
  <c r="F50" i="13"/>
  <c r="F49" i="13"/>
  <c r="F47" i="13"/>
  <c r="F45" i="13"/>
  <c r="F44" i="13"/>
  <c r="N93" i="13" l="1"/>
  <c r="M91" i="13"/>
  <c r="N91" i="13" s="1"/>
  <c r="M90" i="13"/>
  <c r="N90" i="13" s="1"/>
  <c r="M88" i="13"/>
  <c r="N88" i="13" s="1"/>
  <c r="L33" i="13"/>
  <c r="J33" i="13"/>
  <c r="H33" i="13"/>
  <c r="F33" i="13"/>
  <c r="L32" i="13"/>
  <c r="J32" i="13"/>
  <c r="H32" i="13"/>
  <c r="F32" i="13"/>
  <c r="N33" i="13" l="1"/>
  <c r="N32" i="13"/>
  <c r="L6" i="15"/>
  <c r="N66" i="13"/>
  <c r="L30" i="13"/>
  <c r="N30" i="13" s="1"/>
  <c r="L29" i="13"/>
  <c r="L28" i="13"/>
  <c r="L26" i="13"/>
  <c r="L25" i="13"/>
  <c r="L24" i="13"/>
  <c r="L22" i="13"/>
  <c r="L20" i="13"/>
  <c r="L19" i="13"/>
  <c r="N19" i="13" s="1"/>
  <c r="L18" i="13"/>
  <c r="L17" i="13"/>
  <c r="L16" i="13"/>
  <c r="L14" i="13"/>
  <c r="L13" i="13"/>
  <c r="L11" i="13"/>
  <c r="J30" i="13"/>
  <c r="J29" i="13"/>
  <c r="J28" i="13"/>
  <c r="J26" i="13"/>
  <c r="J25" i="13"/>
  <c r="J24" i="13"/>
  <c r="J22" i="13"/>
  <c r="J20" i="13"/>
  <c r="J19" i="13"/>
  <c r="J18" i="13"/>
  <c r="J17" i="13"/>
  <c r="J16" i="13"/>
  <c r="J14" i="13"/>
  <c r="J13" i="13"/>
  <c r="J11" i="13"/>
  <c r="H30" i="13"/>
  <c r="H29" i="13"/>
  <c r="H28" i="13"/>
  <c r="H26" i="13"/>
  <c r="H25" i="13"/>
  <c r="H24" i="13"/>
  <c r="H22" i="13"/>
  <c r="H20" i="13"/>
  <c r="H19" i="13"/>
  <c r="H18" i="13"/>
  <c r="H17" i="13"/>
  <c r="H16" i="13"/>
  <c r="H14" i="13"/>
  <c r="H13" i="13"/>
  <c r="H11" i="13"/>
  <c r="F30" i="13"/>
  <c r="F29" i="13"/>
  <c r="F28" i="13"/>
  <c r="F26" i="13"/>
  <c r="N26" i="13" s="1"/>
  <c r="F25" i="13"/>
  <c r="F24" i="13"/>
  <c r="F22" i="13"/>
  <c r="F20" i="13"/>
  <c r="F19" i="13"/>
  <c r="F18" i="13"/>
  <c r="F17" i="13"/>
  <c r="F16" i="13"/>
  <c r="N16" i="13" s="1"/>
  <c r="F14" i="13"/>
  <c r="F13" i="13"/>
  <c r="F11" i="13"/>
  <c r="L10" i="13"/>
  <c r="J10" i="13"/>
  <c r="H10" i="13"/>
  <c r="F10" i="13"/>
  <c r="N10" i="13" s="1"/>
  <c r="N14" i="13" l="1"/>
  <c r="N25" i="13"/>
  <c r="N18" i="13"/>
  <c r="N29" i="13"/>
  <c r="N17" i="13"/>
  <c r="N28" i="13"/>
  <c r="N20" i="13"/>
  <c r="N11" i="13"/>
  <c r="N22" i="13"/>
  <c r="N13" i="13"/>
  <c r="N24" i="13"/>
  <c r="B8" i="15"/>
  <c r="K14" i="15" l="1"/>
  <c r="L14" i="15" s="1"/>
  <c r="B20" i="15" l="1"/>
  <c r="K18" i="15"/>
  <c r="L18" i="15" s="1"/>
  <c r="K15" i="15"/>
  <c r="L15" i="15" s="1"/>
  <c r="M6" i="15" l="1"/>
  <c r="M8" i="15" s="1"/>
  <c r="M18" i="15"/>
  <c r="M15" i="15"/>
  <c r="M14" i="15"/>
  <c r="M9" i="15" l="1"/>
  <c r="M20" i="15"/>
  <c r="M76" i="13"/>
  <c r="N76" i="13"/>
  <c r="M21" i="15" l="1"/>
  <c r="M23" i="15" s="1"/>
  <c r="M25" i="15" s="1"/>
  <c r="M87" i="13"/>
  <c r="N87" i="13" s="1"/>
  <c r="M86" i="13"/>
  <c r="N86" i="13" s="1"/>
  <c r="M84" i="13" l="1"/>
  <c r="N84" i="13" s="1"/>
  <c r="M82" i="13"/>
  <c r="N82" i="13" s="1"/>
  <c r="M72" i="13"/>
  <c r="N72" i="13" s="1"/>
  <c r="M70" i="13"/>
  <c r="N70" i="13" s="1"/>
  <c r="M68" i="13"/>
  <c r="N68" i="13" s="1"/>
  <c r="M69" i="13"/>
  <c r="N69" i="13" s="1"/>
  <c r="M79" i="13"/>
  <c r="N79" i="13" s="1"/>
  <c r="M80" i="13"/>
  <c r="N80" i="13" s="1"/>
  <c r="M81" i="13" l="1"/>
  <c r="N81" i="13" s="1"/>
  <c r="M73" i="13"/>
  <c r="N73" i="13" s="1"/>
  <c r="M59" i="13"/>
  <c r="N59" i="13" s="1"/>
  <c r="M50" i="13" l="1"/>
  <c r="N50" i="13"/>
  <c r="M49" i="13"/>
  <c r="M44" i="13"/>
  <c r="N44" i="13" s="1"/>
  <c r="M51" i="13"/>
  <c r="N51" i="13" s="1"/>
  <c r="N49" i="13" l="1"/>
  <c r="M53" i="13"/>
  <c r="N53" i="13" s="1"/>
  <c r="M45" i="13"/>
  <c r="N45" i="13" s="1"/>
  <c r="M57" i="13" l="1"/>
  <c r="N57" i="13"/>
  <c r="M56" i="13"/>
  <c r="N56" i="13" l="1"/>
  <c r="M64" i="13"/>
  <c r="M77" i="13"/>
  <c r="N77" i="13" s="1"/>
  <c r="M47" i="13" l="1"/>
  <c r="N47" i="13" s="1"/>
  <c r="M43" i="13"/>
  <c r="L43" i="13"/>
  <c r="J43" i="13"/>
  <c r="H43" i="13"/>
  <c r="F43" i="13"/>
  <c r="M75" i="13"/>
  <c r="M74" i="13"/>
  <c r="M55" i="13"/>
  <c r="M62" i="13"/>
  <c r="N62" i="13"/>
  <c r="M61" i="13"/>
  <c r="M65" i="13"/>
  <c r="N65" i="13" s="1"/>
  <c r="N75" i="13" l="1"/>
  <c r="N74" i="13"/>
  <c r="N61" i="13"/>
  <c r="N43" i="13"/>
  <c r="N55" i="13"/>
  <c r="N64" i="13" l="1"/>
</calcChain>
</file>

<file path=xl/sharedStrings.xml><?xml version="1.0" encoding="utf-8"?>
<sst xmlns="http://schemas.openxmlformats.org/spreadsheetml/2006/main" count="316" uniqueCount="212">
  <si>
    <t xml:space="preserve">   Faktor mit Gesamt-Biotopwert von Ersatzmassnahmen zu multiplizieren</t>
    <phoneticPr fontId="5" type="noConversion"/>
  </si>
  <si>
    <t>Wertstufen, Punktzahlen, Werte für den Verminderungsfaktor</t>
    <phoneticPr fontId="5" type="noConversion"/>
  </si>
  <si>
    <t>Kriterium 2: Seltenheit (Biotoptyp)</t>
    <phoneticPr fontId="7" type="noConversion"/>
  </si>
  <si>
    <t>Wert Ist-Zustand</t>
    <phoneticPr fontId="7" type="noConversion"/>
  </si>
  <si>
    <t>Wert Ersatz</t>
    <phoneticPr fontId="7" type="noConversion"/>
  </si>
  <si>
    <t>Kriterium 3: Biodiversität</t>
    <phoneticPr fontId="7" type="noConversion"/>
  </si>
  <si>
    <t>Kriterium 4: Besonderheiten</t>
    <phoneticPr fontId="7" type="noConversion"/>
  </si>
  <si>
    <t>als Alternative zu Kriterium 3 möglich</t>
  </si>
  <si>
    <t>Verminderungsfaktor, je nach Stufe des Kriteriums 1 bzw. Entwicklungsdauer (bei Biotop-Aufwertungen)</t>
    <phoneticPr fontId="7" type="noConversion"/>
  </si>
  <si>
    <t>Stufe 1</t>
  </si>
  <si>
    <t>Stufe 2</t>
  </si>
  <si>
    <t>Stufe 3</t>
  </si>
  <si>
    <t>Stufe 4</t>
  </si>
  <si>
    <t>Stufe 5</t>
  </si>
  <si>
    <t>Kriterium 1: Entwicklungszeit</t>
    <phoneticPr fontId="7" type="noConversion"/>
  </si>
  <si>
    <t>Wert Ist-Zustand</t>
    <phoneticPr fontId="7" type="noConversion"/>
  </si>
  <si>
    <t>-</t>
  </si>
  <si>
    <t>Wert Ersatz</t>
    <phoneticPr fontId="7" type="noConversion"/>
  </si>
  <si>
    <t xml:space="preserve">   Achtung: Stufe 5 nur bei Fliessgewässern möglich</t>
    <phoneticPr fontId="5" type="noConversion"/>
  </si>
  <si>
    <t>Stufe</t>
  </si>
  <si>
    <t>-</t>
    <phoneticPr fontId="5" type="noConversion"/>
  </si>
  <si>
    <t xml:space="preserve">   Achtung: Stufe 5 nicht möglich</t>
    <phoneticPr fontId="5" type="noConversion"/>
  </si>
  <si>
    <t>Faktor</t>
  </si>
  <si>
    <t>Entwicklungszeit</t>
    <phoneticPr fontId="3" type="noConversion"/>
  </si>
  <si>
    <t>Seltenheit</t>
    <phoneticPr fontId="3" type="noConversion"/>
  </si>
  <si>
    <t>Biodiversität</t>
    <phoneticPr fontId="3" type="noConversion"/>
  </si>
  <si>
    <t>Besonderheiten</t>
    <phoneticPr fontId="3" type="noConversion"/>
  </si>
  <si>
    <t>Punkte</t>
    <phoneticPr fontId="3" type="noConversion"/>
  </si>
  <si>
    <t>Biotopwert</t>
  </si>
  <si>
    <t>Fliessgewässer (Bach)</t>
  </si>
  <si>
    <t>Bemerkungen</t>
  </si>
  <si>
    <t>Fromentalwiese (mittlere Qualität)</t>
  </si>
  <si>
    <t>Fromentalwiese (gute Qualität)</t>
  </si>
  <si>
    <t>Nr. Delarze</t>
  </si>
  <si>
    <t>Verm.</t>
  </si>
  <si>
    <t>4.5.1</t>
  </si>
  <si>
    <t>Name deutsch</t>
  </si>
  <si>
    <t>Name lateinisch</t>
  </si>
  <si>
    <t>Molinion</t>
  </si>
  <si>
    <t>2.3.1</t>
  </si>
  <si>
    <t>2.3.2</t>
  </si>
  <si>
    <t>Sumpfdotterblumenwiese</t>
  </si>
  <si>
    <t>Calthion</t>
  </si>
  <si>
    <t>Filipendulion</t>
  </si>
  <si>
    <t>2.3.3</t>
  </si>
  <si>
    <t>Spierstaudenflur</t>
  </si>
  <si>
    <t>4.0.1</t>
  </si>
  <si>
    <t>Nassstandort (Weiher, Graben, Tümpel)</t>
  </si>
  <si>
    <t>Pfeifengraswiese</t>
  </si>
  <si>
    <t>Mitteleurop. Halbtrockenrasen (gute Qualität)</t>
  </si>
  <si>
    <t>Mitteleurop. Halbtrockenrasen (mittlere Qualität)</t>
  </si>
  <si>
    <t>Mesobromion</t>
  </si>
  <si>
    <t>4.2.4</t>
  </si>
  <si>
    <t>Arrhenatherion</t>
  </si>
  <si>
    <t>Nymphaeion</t>
  </si>
  <si>
    <t>1.1.4</t>
  </si>
  <si>
    <t>Schwimmblattgesellschaft</t>
  </si>
  <si>
    <t>Grossseggenried</t>
  </si>
  <si>
    <t>Magnocaricion</t>
  </si>
  <si>
    <t>2.2.1.1</t>
  </si>
  <si>
    <t>Strandlingsgesellschaft</t>
  </si>
  <si>
    <t>Litorellion</t>
  </si>
  <si>
    <t>2.1.3</t>
  </si>
  <si>
    <t>Laichkrautgesellschaft</t>
  </si>
  <si>
    <t>Potamion</t>
  </si>
  <si>
    <t>1.1.2</t>
  </si>
  <si>
    <t>Stillwasser-Röhricht</t>
  </si>
  <si>
    <t>Phragmition</t>
  </si>
  <si>
    <t>2.1.2.1</t>
  </si>
  <si>
    <t>Flussufer- und Landröhricht</t>
  </si>
  <si>
    <t>Phalaridion</t>
  </si>
  <si>
    <t>2.1.2.2</t>
  </si>
  <si>
    <t>Feuchtwarmer Krautaum</t>
  </si>
  <si>
    <t>Convolvulion</t>
  </si>
  <si>
    <t>5.1.3</t>
  </si>
  <si>
    <t>Epilobion fleischeri</t>
  </si>
  <si>
    <t>3.2.1.1</t>
  </si>
  <si>
    <t>Flusskies-Pionierflur</t>
  </si>
  <si>
    <t>Salicion elaeagni</t>
  </si>
  <si>
    <t>5.3.6</t>
  </si>
  <si>
    <t>Auen-Weidengebüsch</t>
  </si>
  <si>
    <t>Pruno-Rubion</t>
  </si>
  <si>
    <t>5.3.3</t>
  </si>
  <si>
    <t>Mesophiles Gebüsch</t>
  </si>
  <si>
    <t>Hecke, Feldgehölz (mittlere Qualität)</t>
  </si>
  <si>
    <t>Hecke, Feldgehölz (gute Qualität)</t>
  </si>
  <si>
    <t>Weichholz-Auenwald</t>
  </si>
  <si>
    <t>Salicion albae</t>
  </si>
  <si>
    <t>6.1.2</t>
  </si>
  <si>
    <t>Hartholz-Auenwald</t>
  </si>
  <si>
    <t>Fraxinion</t>
  </si>
  <si>
    <t>6.1.4</t>
  </si>
  <si>
    <t>6.1.1</t>
  </si>
  <si>
    <t>Erlenbruchwald</t>
  </si>
  <si>
    <t>Alnion glutinosae</t>
  </si>
  <si>
    <t>Stehende Gewässer</t>
  </si>
  <si>
    <t>Fliessgewässer</t>
  </si>
  <si>
    <t>Ufer mit Vegetation</t>
  </si>
  <si>
    <t>Flachmoore</t>
  </si>
  <si>
    <t>Feuchtwiesen</t>
  </si>
  <si>
    <t>Alluvionen</t>
  </si>
  <si>
    <t>Kunstrasen</t>
  </si>
  <si>
    <t>Wärmeliebende Trockenrasen</t>
  </si>
  <si>
    <t>Fettwiesen und -weiden</t>
  </si>
  <si>
    <t>Cynosurion</t>
  </si>
  <si>
    <t>4.5.3</t>
  </si>
  <si>
    <t>Talfettweide (schlechte Qualität)</t>
  </si>
  <si>
    <t>4.0.2</t>
  </si>
  <si>
    <t>Krautsäume</t>
  </si>
  <si>
    <t>Mesophiler Krautsaum</t>
  </si>
  <si>
    <t>Trifolion medii</t>
  </si>
  <si>
    <t>5.1.2</t>
  </si>
  <si>
    <t>Nährstoffreicher Krautsaum</t>
  </si>
  <si>
    <t>Aegopodion + Allarion</t>
  </si>
  <si>
    <t>5.1.5</t>
  </si>
  <si>
    <t>Brombeergestrüpp</t>
  </si>
  <si>
    <t>5.3.4</t>
  </si>
  <si>
    <t>Wälder</t>
  </si>
  <si>
    <t>versiegelte Fläche: Asphalt, Beton etc.</t>
  </si>
  <si>
    <t>Waldmeister-Buchenwald</t>
  </si>
  <si>
    <t>Galio-Fagenion</t>
  </si>
  <si>
    <t>6.2.3</t>
  </si>
  <si>
    <t>Ruderalstandorte</t>
  </si>
  <si>
    <t>Bäume</t>
  </si>
  <si>
    <t>Mesophile Ruderalflur</t>
  </si>
  <si>
    <t>Dauco-Melilotion</t>
  </si>
  <si>
    <t>7.1.6</t>
  </si>
  <si>
    <t>Vegetationsfreie Infrastrukturanlagen</t>
  </si>
  <si>
    <t xml:space="preserve">Trockene Trittflur </t>
  </si>
  <si>
    <t>Polygonion avicularis</t>
  </si>
  <si>
    <t>7.1.2</t>
  </si>
  <si>
    <t>Saginion procumbentis</t>
  </si>
  <si>
    <t>7.2.2</t>
  </si>
  <si>
    <t>Steinpflaster-Trittflur</t>
  </si>
  <si>
    <t>Kiesweg/ -platz, vegetationslos</t>
  </si>
  <si>
    <t>Lebensraumtypen Ausgangszustand</t>
  </si>
  <si>
    <t>Lebensraumtypen Zielzustand</t>
  </si>
  <si>
    <t>- keine nach NHG resp. NHV geschützten Lebensräume, da dort Ersatz gefordert und nicht Ausgleich</t>
  </si>
  <si>
    <t>- Vereinfachung für gewisse Lebensraumkomplexe wie Nassstandorte (Weiher, Graben, Tümpel) und Fliessgewässer als eigenständige Lebensräume (Mittelwert möglicher Lebensraumtypen)</t>
  </si>
  <si>
    <t>Feuchtwarmer Krautsaum</t>
  </si>
  <si>
    <t>Lebensraumtyp</t>
  </si>
  <si>
    <t>Biotop-</t>
  </si>
  <si>
    <t>Total</t>
  </si>
  <si>
    <t>Fläche [a]</t>
  </si>
  <si>
    <t>wert</t>
  </si>
  <si>
    <t>Punktwert</t>
  </si>
  <si>
    <t>Verm.-</t>
    <phoneticPr fontId="3" type="noConversion"/>
  </si>
  <si>
    <t>Talfettweide (mittlere Qualität, extensive Weide)</t>
  </si>
  <si>
    <t xml:space="preserve">QII-Kriterien erfüllt </t>
  </si>
  <si>
    <t xml:space="preserve">QII-Kriterien nicht erfüllt </t>
  </si>
  <si>
    <t>Kunstrasen (z.B. Sportplätze)</t>
  </si>
  <si>
    <t>Kunstwiese</t>
  </si>
  <si>
    <t>Ausgangszustand</t>
  </si>
  <si>
    <t>Zielzustand</t>
  </si>
  <si>
    <t>Code LW</t>
  </si>
  <si>
    <t>0612</t>
  </si>
  <si>
    <t>0611</t>
  </si>
  <si>
    <t>0617</t>
  </si>
  <si>
    <t>Hochstamm-Feldobstbaum/ standortgerechter Einzelbaum auf Raygras- oder Knaulgraswiese</t>
  </si>
  <si>
    <t>Hochstamm-Feldobstbaum/ standortgerechter Einzelbaum auf Fromentalwiese (mittlere Qualität)</t>
  </si>
  <si>
    <t>Hochstamm-Feldobstbaum/ standortgerechter Einzelbaum auf Fromentalwiese (gute Qualität)</t>
  </si>
  <si>
    <t>Gebüsche und Waldrand</t>
  </si>
  <si>
    <t>Waldrand aufgewertet (gute Qualiät)</t>
  </si>
  <si>
    <t>Waldrand aufgewertet (mittlere Qualität)</t>
  </si>
  <si>
    <t>Waldrand (schlechte Qualität)</t>
  </si>
  <si>
    <t>Waldrand (mittlere Qualität)</t>
  </si>
  <si>
    <t>0616</t>
  </si>
  <si>
    <t>extensive Nutzung</t>
  </si>
  <si>
    <t>Talfettweide (mittlere Qualität)</t>
  </si>
  <si>
    <t>gute Standorteigenschaften, eher schattig</t>
  </si>
  <si>
    <t>sehr gute Standorteigenschaften (normal- bis sonnenexponiert, Neigung)</t>
  </si>
  <si>
    <t>0612/0613</t>
  </si>
  <si>
    <t>stufiger und buchtiger Aufbau, wenig Kleinstrukturen</t>
  </si>
  <si>
    <t>stufiger und buchtiger Aufbau, viel Kleinstrukturen</t>
  </si>
  <si>
    <t>- zusätzliche Einstufung von häufig im ökologischen Ausgleich verwendeten Elementen: Bäume inkl. Unternutzung (Hochstamm-Feldobstbaum, standortgerechter Einzelbaum), aufgewertete Waldränder</t>
  </si>
  <si>
    <t>kein stufiger oder buchtiger Aufbau, keine Kleinstrukturen</t>
  </si>
  <si>
    <t>kein stufiger oder buchtiger Aufbau, wenig Kleinstrukturen</t>
  </si>
  <si>
    <t>- Grundsatz: Bei neu erstellten Lebensräumen wird von mittlerer Qualität ausgegangen. Abweichungen mit Begründung sind möglich.</t>
  </si>
  <si>
    <t>TOTAL Punktezuwachs pro Flächeneinheit zwischen Ausgangs- und Zielzustand [Punkte/ a]</t>
  </si>
  <si>
    <t>Hochstamm-Feldobstbaum
auf Fromentalwiese (mittlere Qualität)</t>
  </si>
  <si>
    <t>intensive und mittelintensive Nutzung, 3-6 Schnitte je nach Zone</t>
  </si>
  <si>
    <t>wenig intensive Nutzung, 2-3 Schnitte je nach Zone,  QII-Kriterien nicht erfüllt</t>
  </si>
  <si>
    <t>wenig intensive Nutzung, 2-3 Schnitte je nach Zone,  QII-Kriterien erfüllt</t>
  </si>
  <si>
    <t>Raygras- und Knaulgraswiese</t>
  </si>
  <si>
    <t>Biotopwerte von Lebensraumtypen zur Berechnung der Qualität von ökologischen Ausgleichsmassnahmen</t>
  </si>
  <si>
    <t>Beispiel einer Berechnung der Qualität einer ökologischen Ausgleichsmassnahme</t>
  </si>
  <si>
    <t>Stufe 0</t>
  </si>
  <si>
    <t xml:space="preserve">Reduktion des ökologischen Ausgleichs (falls Wert negativ sind die Anforderungen des ANJF nicht erfüllt) </t>
  </si>
  <si>
    <t>Reduktion des geforderten ökologischen Ausgleichs aufgrund von Qualitätsleistungen:</t>
  </si>
  <si>
    <t>Punktezuwachs pro Flächeneinheit</t>
  </si>
  <si>
    <t>Reduktion ökologischer Ausgleich</t>
  </si>
  <si>
    <t>Zuwachs kleiner 6 Punkte/ a:</t>
  </si>
  <si>
    <r>
      <t xml:space="preserve">Mindestanforderung an ökologischen Mehrwert ist nicht ausreichend erfüllt </t>
    </r>
    <r>
      <rPr>
        <sz val="10"/>
        <rFont val="Wingdings"/>
        <charset val="2"/>
      </rPr>
      <t>à</t>
    </r>
    <r>
      <rPr>
        <sz val="10"/>
        <rFont val="Arial"/>
        <family val="2"/>
      </rPr>
      <t xml:space="preserve"> vorgeschlagene Massnahmen können nicht bewilligt werden</t>
    </r>
  </si>
  <si>
    <t>Zuwachs 6 Punkte/ a:</t>
  </si>
  <si>
    <t>Zuwachs X Punkte/ a:</t>
  </si>
  <si>
    <t>(X Pkt. – 6 Pkt.) / 8 Pkt. x 25 %</t>
  </si>
  <si>
    <t>Zuwachs 14 Punkte/ a:</t>
  </si>
  <si>
    <t>Zuwachs grösser 14 Punkte/ a:</t>
  </si>
  <si>
    <t>Qualität Ausgangszustand [Punkte/ a]</t>
  </si>
  <si>
    <t>Qualität Zielzustand [Punkte/ a]</t>
  </si>
  <si>
    <t>Trockenmauern</t>
  </si>
  <si>
    <t>pro Laufmeter sind 3.0 m2 anrechenbar</t>
  </si>
  <si>
    <t>Trockenmauer bis 1.0 m Ansichthöhe (sanierungsbedürftig)</t>
  </si>
  <si>
    <t>Trockenmauer bis 1.0 m Ansichthöhe</t>
  </si>
  <si>
    <t>Kleinstrukturen</t>
  </si>
  <si>
    <t>Trockenmauer 1.0-1.5 m Ansichthöhe</t>
  </si>
  <si>
    <t>pro Laufmeter sind 2.0 m2 anrechenbar</t>
  </si>
  <si>
    <t>Trockenmauer 1.0-1.5 m Ansichthöhe (sanierungsbedürftig)</t>
  </si>
  <si>
    <t>Steinhaufen und Steinlinsen</t>
  </si>
  <si>
    <t>gemäss Praxismerkblättern KARCH / BirdLife</t>
  </si>
  <si>
    <t>Ast- und Wurzelstockhaufen</t>
  </si>
  <si>
    <t>Version 31. Juli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</si>
</sst>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25" x14ac:knownFonts="1">
    <font>
      <sz val="10"/>
      <name val="Arial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55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10"/>
      <name val="Wingdings"/>
      <charset val="2"/>
    </font>
    <font>
      <sz val="4"/>
      <name val="Arial"/>
      <family val="2"/>
    </font>
    <font>
      <b/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25">
    <xf numFmtId="0" fontId="0" fillId="0" borderId="0" xfId="0"/>
    <xf numFmtId="0" fontId="3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Protection="1">
      <protection locked="0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6" borderId="0" xfId="0" applyFill="1" applyAlignment="1">
      <alignment horizontal="center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0" fontId="0" fillId="4" borderId="0" xfId="0" applyFill="1" applyAlignment="1">
      <alignment horizontal="center"/>
    </xf>
    <xf numFmtId="0" fontId="0" fillId="5" borderId="0" xfId="0" applyFill="1" applyAlignment="1" applyProtection="1">
      <alignment horizontal="center"/>
      <protection locked="0"/>
    </xf>
    <xf numFmtId="0" fontId="0" fillId="5" borderId="0" xfId="0" applyFill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4" fillId="0" borderId="0" xfId="0" applyFont="1"/>
    <xf numFmtId="164" fontId="4" fillId="0" borderId="0" xfId="0" applyNumberFormat="1" applyFont="1"/>
    <xf numFmtId="0" fontId="4" fillId="4" borderId="0" xfId="0" applyFont="1" applyFill="1"/>
    <xf numFmtId="0" fontId="4" fillId="5" borderId="0" xfId="0" applyFont="1" applyFill="1"/>
    <xf numFmtId="164" fontId="2" fillId="0" borderId="0" xfId="0" applyNumberFormat="1" applyFont="1" applyAlignment="1">
      <alignment horizontal="right"/>
    </xf>
    <xf numFmtId="0" fontId="2" fillId="0" borderId="0" xfId="0" applyFont="1"/>
    <xf numFmtId="164" fontId="4" fillId="0" borderId="0" xfId="0" applyNumberFormat="1" applyFont="1" applyAlignment="1">
      <alignment horizontal="right"/>
    </xf>
    <xf numFmtId="0" fontId="4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2" fontId="0" fillId="0" borderId="0" xfId="0" applyNumberFormat="1" applyAlignment="1">
      <alignment horizontal="right"/>
    </xf>
    <xf numFmtId="0" fontId="4" fillId="0" borderId="0" xfId="0" applyFont="1" applyProtection="1">
      <protection locked="0"/>
    </xf>
    <xf numFmtId="0" fontId="2" fillId="2" borderId="0" xfId="0" applyFont="1" applyFill="1"/>
    <xf numFmtId="0" fontId="2" fillId="7" borderId="0" xfId="0" applyFont="1" applyFill="1"/>
    <xf numFmtId="0" fontId="2" fillId="3" borderId="0" xfId="0" applyFont="1" applyFill="1"/>
    <xf numFmtId="0" fontId="2" fillId="4" borderId="0" xfId="0" applyFont="1" applyFill="1"/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2" fillId="5" borderId="0" xfId="0" applyFont="1" applyFill="1"/>
    <xf numFmtId="0" fontId="4" fillId="10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2" fillId="0" borderId="0" xfId="0" applyFont="1" applyAlignment="1" applyProtection="1">
      <alignment horizontal="right"/>
      <protection locked="0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0" fontId="4" fillId="0" borderId="0" xfId="0" quotePrefix="1" applyFont="1"/>
    <xf numFmtId="0" fontId="13" fillId="0" borderId="0" xfId="0" applyFont="1"/>
    <xf numFmtId="0" fontId="14" fillId="0" borderId="0" xfId="0" applyFont="1" applyProtection="1">
      <protection locked="0"/>
    </xf>
    <xf numFmtId="49" fontId="14" fillId="0" borderId="0" xfId="0" applyNumberFormat="1" applyFont="1" applyAlignment="1" applyProtection="1">
      <alignment horizontal="center"/>
      <protection locked="0"/>
    </xf>
    <xf numFmtId="0" fontId="14" fillId="6" borderId="0" xfId="0" applyFont="1" applyFill="1" applyAlignment="1">
      <alignment horizontal="center"/>
    </xf>
    <xf numFmtId="0" fontId="14" fillId="3" borderId="0" xfId="0" applyFont="1" applyFill="1" applyAlignment="1" applyProtection="1">
      <alignment horizontal="center"/>
      <protection locked="0"/>
    </xf>
    <xf numFmtId="0" fontId="14" fillId="4" borderId="0" xfId="0" applyFont="1" applyFill="1" applyAlignment="1" applyProtection="1">
      <alignment horizontal="center"/>
      <protection locked="0"/>
    </xf>
    <xf numFmtId="0" fontId="14" fillId="5" borderId="0" xfId="0" applyFont="1" applyFill="1" applyAlignment="1" applyProtection="1">
      <alignment horizontal="center"/>
      <protection locked="0"/>
    </xf>
    <xf numFmtId="2" fontId="14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0" fontId="14" fillId="0" borderId="0" xfId="0" applyFont="1"/>
    <xf numFmtId="0" fontId="15" fillId="0" borderId="0" xfId="0" applyFont="1"/>
    <xf numFmtId="0" fontId="15" fillId="0" borderId="0" xfId="0" applyFont="1" applyProtection="1">
      <protection locked="0"/>
    </xf>
    <xf numFmtId="0" fontId="16" fillId="0" borderId="0" xfId="0" applyFont="1"/>
    <xf numFmtId="0" fontId="14" fillId="2" borderId="0" xfId="0" applyFont="1" applyFill="1" applyAlignment="1" applyProtection="1">
      <alignment horizontal="center"/>
      <protection locked="0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164" fontId="17" fillId="0" borderId="0" xfId="0" applyNumberFormat="1" applyFont="1" applyAlignment="1">
      <alignment horizontal="right"/>
    </xf>
    <xf numFmtId="0" fontId="2" fillId="0" borderId="1" xfId="0" applyFont="1" applyBorder="1"/>
    <xf numFmtId="0" fontId="17" fillId="0" borderId="0" xfId="0" applyFont="1" applyAlignment="1">
      <alignment horizontal="right"/>
    </xf>
    <xf numFmtId="0" fontId="4" fillId="0" borderId="4" xfId="0" applyFont="1" applyBorder="1"/>
    <xf numFmtId="164" fontId="4" fillId="0" borderId="5" xfId="0" applyNumberFormat="1" applyFont="1" applyBorder="1"/>
    <xf numFmtId="164" fontId="2" fillId="0" borderId="5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64" fontId="4" fillId="0" borderId="5" xfId="0" applyNumberFormat="1" applyFont="1" applyBorder="1" applyAlignment="1">
      <alignment horizontal="right"/>
    </xf>
    <xf numFmtId="2" fontId="2" fillId="0" borderId="7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164" fontId="1" fillId="0" borderId="0" xfId="0" applyNumberFormat="1" applyFont="1"/>
    <xf numFmtId="0" fontId="1" fillId="0" borderId="0" xfId="0" applyFont="1"/>
    <xf numFmtId="0" fontId="4" fillId="0" borderId="4" xfId="0" applyFont="1" applyBorder="1" applyProtection="1">
      <protection locked="0"/>
    </xf>
    <xf numFmtId="0" fontId="2" fillId="0" borderId="6" xfId="0" applyFont="1" applyBorder="1" applyAlignment="1">
      <alignment vertical="center"/>
    </xf>
    <xf numFmtId="164" fontId="2" fillId="0" borderId="7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6" xfId="0" applyFont="1" applyBorder="1"/>
    <xf numFmtId="164" fontId="4" fillId="0" borderId="7" xfId="0" applyNumberFormat="1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2" fontId="4" fillId="0" borderId="7" xfId="0" applyNumberFormat="1" applyFont="1" applyBorder="1" applyAlignment="1">
      <alignment horizontal="right" vertical="center"/>
    </xf>
    <xf numFmtId="164" fontId="4" fillId="0" borderId="8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0" fontId="4" fillId="0" borderId="7" xfId="0" applyFont="1" applyBorder="1" applyAlignment="1">
      <alignment horizontal="right"/>
    </xf>
    <xf numFmtId="164" fontId="4" fillId="0" borderId="7" xfId="0" applyNumberFormat="1" applyFont="1" applyBorder="1"/>
    <xf numFmtId="164" fontId="4" fillId="0" borderId="8" xfId="0" applyNumberFormat="1" applyFont="1" applyBorder="1"/>
    <xf numFmtId="0" fontId="2" fillId="0" borderId="7" xfId="0" applyFont="1" applyBorder="1" applyAlignment="1">
      <alignment horizontal="right" vertical="center"/>
    </xf>
    <xf numFmtId="164" fontId="2" fillId="0" borderId="7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12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4" xfId="0" applyFont="1" applyBorder="1" applyAlignment="1" applyProtection="1">
      <alignment wrapText="1"/>
      <protection locked="0"/>
    </xf>
    <xf numFmtId="0" fontId="18" fillId="0" borderId="0" xfId="0" applyFont="1"/>
    <xf numFmtId="0" fontId="18" fillId="0" borderId="4" xfId="0" applyFont="1" applyBorder="1"/>
    <xf numFmtId="164" fontId="2" fillId="0" borderId="2" xfId="0" applyNumberFormat="1" applyFont="1" applyBorder="1" applyAlignment="1">
      <alignment horizontal="right"/>
    </xf>
    <xf numFmtId="0" fontId="2" fillId="2" borderId="2" xfId="0" applyFont="1" applyFill="1" applyBorder="1"/>
    <xf numFmtId="0" fontId="2" fillId="7" borderId="2" xfId="0" applyFont="1" applyFill="1" applyBorder="1"/>
    <xf numFmtId="0" fontId="2" fillId="3" borderId="2" xfId="0" applyFont="1" applyFill="1" applyBorder="1"/>
    <xf numFmtId="0" fontId="2" fillId="4" borderId="2" xfId="0" applyFont="1" applyFill="1" applyBorder="1"/>
    <xf numFmtId="0" fontId="2" fillId="5" borderId="2" xfId="0" applyFont="1" applyFill="1" applyBorder="1"/>
    <xf numFmtId="0" fontId="2" fillId="0" borderId="2" xfId="0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10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0" fillId="2" borderId="0" xfId="0" applyFill="1" applyBorder="1" applyAlignment="1" applyProtection="1">
      <alignment horizontal="center"/>
      <protection locked="0"/>
    </xf>
    <xf numFmtId="0" fontId="0" fillId="6" borderId="0" xfId="0" applyFill="1" applyBorder="1" applyAlignment="1">
      <alignment horizontal="center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0" xfId="0" applyFill="1" applyBorder="1" applyAlignment="1">
      <alignment horizontal="center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0" xfId="0" applyFill="1" applyBorder="1" applyAlignment="1">
      <alignment horizontal="center"/>
    </xf>
    <xf numFmtId="0" fontId="4" fillId="0" borderId="0" xfId="0" applyFont="1" applyBorder="1" applyAlignment="1" applyProtection="1">
      <alignment horizontal="right"/>
      <protection locked="0"/>
    </xf>
    <xf numFmtId="164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right"/>
      <protection locked="0"/>
    </xf>
    <xf numFmtId="0" fontId="19" fillId="0" borderId="0" xfId="0" quotePrefix="1" applyFont="1"/>
    <xf numFmtId="0" fontId="19" fillId="0" borderId="0" xfId="0" applyFont="1"/>
    <xf numFmtId="0" fontId="19" fillId="0" borderId="0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/>
    <xf numFmtId="2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Protection="1">
      <protection locked="0"/>
    </xf>
    <xf numFmtId="0" fontId="20" fillId="0" borderId="0" xfId="0" applyFont="1"/>
    <xf numFmtId="2" fontId="2" fillId="0" borderId="2" xfId="0" applyNumberFormat="1" applyFont="1" applyBorder="1" applyAlignment="1">
      <alignment horizontal="right" vertical="top"/>
    </xf>
    <xf numFmtId="2" fontId="2" fillId="0" borderId="0" xfId="0" applyNumberFormat="1" applyFont="1" applyBorder="1" applyAlignment="1">
      <alignment horizontal="right" vertical="top"/>
    </xf>
    <xf numFmtId="2" fontId="0" fillId="0" borderId="0" xfId="0" applyNumberFormat="1" applyBorder="1" applyAlignment="1">
      <alignment horizontal="right"/>
    </xf>
    <xf numFmtId="164" fontId="4" fillId="0" borderId="0" xfId="0" applyNumberFormat="1" applyFont="1" applyBorder="1" applyProtection="1">
      <protection locked="0"/>
    </xf>
    <xf numFmtId="0" fontId="3" fillId="0" borderId="13" xfId="0" applyFont="1" applyBorder="1" applyAlignment="1">
      <alignment textRotation="90"/>
    </xf>
    <xf numFmtId="0" fontId="6" fillId="0" borderId="13" xfId="0" applyFont="1" applyBorder="1" applyAlignment="1">
      <alignment textRotation="90"/>
    </xf>
    <xf numFmtId="0" fontId="4" fillId="2" borderId="9" xfId="0" applyFont="1" applyFill="1" applyBorder="1"/>
    <xf numFmtId="0" fontId="4" fillId="2" borderId="9" xfId="0" applyFont="1" applyFill="1" applyBorder="1" applyAlignment="1">
      <alignment horizontal="right"/>
    </xf>
    <xf numFmtId="0" fontId="4" fillId="8" borderId="9" xfId="0" applyFont="1" applyFill="1" applyBorder="1"/>
    <xf numFmtId="0" fontId="4" fillId="8" borderId="9" xfId="0" applyFont="1" applyFill="1" applyBorder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2" fillId="2" borderId="14" xfId="0" applyFont="1" applyFill="1" applyBorder="1"/>
    <xf numFmtId="0" fontId="4" fillId="2" borderId="15" xfId="0" applyFont="1" applyFill="1" applyBorder="1"/>
    <xf numFmtId="0" fontId="2" fillId="8" borderId="14" xfId="0" applyFont="1" applyFill="1" applyBorder="1"/>
    <xf numFmtId="0" fontId="4" fillId="8" borderId="15" xfId="0" applyFont="1" applyFill="1" applyBorder="1"/>
    <xf numFmtId="0" fontId="4" fillId="10" borderId="15" xfId="0" applyFont="1" applyFill="1" applyBorder="1"/>
    <xf numFmtId="0" fontId="2" fillId="9" borderId="1" xfId="0" applyFont="1" applyFill="1" applyBorder="1"/>
    <xf numFmtId="0" fontId="4" fillId="9" borderId="14" xfId="0" applyFont="1" applyFill="1" applyBorder="1"/>
    <xf numFmtId="0" fontId="4" fillId="9" borderId="6" xfId="0" applyFont="1" applyFill="1" applyBorder="1"/>
    <xf numFmtId="0" fontId="4" fillId="9" borderId="15" xfId="0" applyFont="1" applyFill="1" applyBorder="1"/>
    <xf numFmtId="0" fontId="4" fillId="9" borderId="15" xfId="0" applyFont="1" applyFill="1" applyBorder="1" applyAlignment="1">
      <alignment horizontal="right"/>
    </xf>
    <xf numFmtId="0" fontId="2" fillId="10" borderId="1" xfId="0" applyFont="1" applyFill="1" applyBorder="1"/>
    <xf numFmtId="0" fontId="4" fillId="10" borderId="14" xfId="0" applyFont="1" applyFill="1" applyBorder="1"/>
    <xf numFmtId="0" fontId="8" fillId="10" borderId="15" xfId="0" applyFont="1" applyFill="1" applyBorder="1"/>
    <xf numFmtId="2" fontId="4" fillId="11" borderId="9" xfId="0" applyNumberFormat="1" applyFont="1" applyFill="1" applyBorder="1" applyAlignment="1">
      <alignment horizontal="right"/>
    </xf>
    <xf numFmtId="2" fontId="4" fillId="11" borderId="9" xfId="0" applyNumberFormat="1" applyFont="1" applyFill="1" applyBorder="1"/>
    <xf numFmtId="165" fontId="21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0" fillId="0" borderId="11" xfId="0" applyBorder="1"/>
    <xf numFmtId="165" fontId="21" fillId="0" borderId="12" xfId="0" applyNumberFormat="1" applyFont="1" applyBorder="1" applyAlignment="1">
      <alignment horizontal="right"/>
    </xf>
    <xf numFmtId="0" fontId="4" fillId="0" borderId="16" xfId="0" applyFont="1" applyBorder="1" applyAlignment="1">
      <alignment vertical="center" wrapText="1"/>
    </xf>
    <xf numFmtId="9" fontId="4" fillId="0" borderId="16" xfId="0" applyNumberFormat="1" applyFont="1" applyBorder="1" applyAlignment="1">
      <alignment horizontal="right" vertical="center" wrapText="1" indent="1"/>
    </xf>
    <xf numFmtId="0" fontId="4" fillId="0" borderId="16" xfId="0" applyFont="1" applyBorder="1" applyAlignment="1">
      <alignment horizontal="right" vertical="center" wrapText="1" indent="1"/>
    </xf>
    <xf numFmtId="0" fontId="23" fillId="0" borderId="16" xfId="0" applyFont="1" applyBorder="1" applyAlignment="1">
      <alignment vertical="center" wrapText="1"/>
    </xf>
    <xf numFmtId="0" fontId="23" fillId="0" borderId="16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vertical="center" wrapText="1"/>
    </xf>
    <xf numFmtId="9" fontId="4" fillId="0" borderId="9" xfId="0" applyNumberFormat="1" applyFont="1" applyBorder="1" applyAlignment="1">
      <alignment horizontal="right" vertical="center" wrapText="1" inden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 indent="1"/>
    </xf>
    <xf numFmtId="0" fontId="0" fillId="0" borderId="0" xfId="0" applyAlignment="1">
      <alignment horizontal="left"/>
    </xf>
    <xf numFmtId="0" fontId="4" fillId="0" borderId="9" xfId="0" applyFont="1" applyBorder="1" applyAlignment="1">
      <alignment horizontal="left" vertical="center" wrapText="1"/>
    </xf>
    <xf numFmtId="0" fontId="24" fillId="0" borderId="0" xfId="0" applyFont="1"/>
    <xf numFmtId="0" fontId="4" fillId="10" borderId="6" xfId="0" applyFont="1" applyFill="1" applyBorder="1"/>
    <xf numFmtId="0" fontId="0" fillId="0" borderId="0" xfId="0"/>
    <xf numFmtId="0" fontId="0" fillId="6" borderId="0" xfId="0" applyFill="1" applyAlignment="1">
      <alignment horizontal="center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0" fontId="0" fillId="4" borderId="0" xfId="0" applyFill="1" applyAlignment="1">
      <alignment horizontal="center"/>
    </xf>
    <xf numFmtId="0" fontId="0" fillId="5" borderId="0" xfId="0" applyFill="1" applyAlignment="1" applyProtection="1">
      <alignment horizontal="center"/>
      <protection locked="0"/>
    </xf>
    <xf numFmtId="0" fontId="0" fillId="5" borderId="0" xfId="0" applyFill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4" fillId="0" borderId="0" xfId="0" applyFont="1"/>
    <xf numFmtId="164" fontId="4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4" fillId="0" borderId="0" xfId="0" applyFont="1" applyProtection="1"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0" fontId="1" fillId="0" borderId="0" xfId="0" applyFont="1" applyFill="1"/>
    <xf numFmtId="0" fontId="0" fillId="0" borderId="0" xfId="0"/>
    <xf numFmtId="0" fontId="0" fillId="6" borderId="0" xfId="0" applyFill="1" applyAlignment="1">
      <alignment horizontal="center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0" fontId="0" fillId="4" borderId="0" xfId="0" applyFill="1" applyAlignment="1">
      <alignment horizontal="center"/>
    </xf>
    <xf numFmtId="0" fontId="0" fillId="5" borderId="0" xfId="0" applyFill="1" applyAlignment="1" applyProtection="1">
      <alignment horizontal="center"/>
      <protection locked="0"/>
    </xf>
    <xf numFmtId="0" fontId="0" fillId="5" borderId="0" xfId="0" applyFill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4" fontId="4" fillId="0" borderId="5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15" fillId="0" borderId="0" xfId="0" applyFont="1" applyFill="1"/>
    <xf numFmtId="0" fontId="0" fillId="0" borderId="0" xfId="0" applyFill="1"/>
    <xf numFmtId="49" fontId="0" fillId="0" borderId="0" xfId="0" applyNumberFormat="1" applyFill="1" applyAlignment="1">
      <alignment horizontal="center"/>
    </xf>
    <xf numFmtId="0" fontId="4" fillId="0" borderId="0" xfId="0" applyFont="1" applyFill="1" applyProtection="1"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Fill="1"/>
    <xf numFmtId="0" fontId="16" fillId="0" borderId="0" xfId="0" applyFont="1" applyFill="1"/>
    <xf numFmtId="0" fontId="14" fillId="0" borderId="0" xfId="0" applyFont="1" applyFill="1" applyProtection="1">
      <protection locked="0"/>
    </xf>
    <xf numFmtId="49" fontId="14" fillId="0" borderId="0" xfId="0" applyNumberFormat="1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 horizontal="right"/>
    </xf>
    <xf numFmtId="164" fontId="14" fillId="0" borderId="0" xfId="0" applyNumberFormat="1" applyFont="1" applyFill="1" applyAlignment="1">
      <alignment horizontal="right"/>
    </xf>
    <xf numFmtId="0" fontId="4" fillId="11" borderId="9" xfId="0" applyFont="1" applyFill="1" applyBorder="1" applyAlignment="1">
      <alignment wrapText="1"/>
    </xf>
  </cellXfs>
  <cellStyles count="3">
    <cellStyle name="Besuchter Hyperlink" xfId="2" builtinId="9" hidden="1"/>
    <cellStyle name="Link" xfId="1" builtinId="8" hidden="1"/>
    <cellStyle name="Standard" xfId="0" builtinId="0"/>
  </cellStyles>
  <dxfs count="0"/>
  <tableStyles count="0" defaultTableStyle="TableStyleMedium9"/>
  <colors>
    <mruColors>
      <color rgb="FFFFFFFF"/>
      <color rgb="FFFFCC00"/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O190"/>
  <sheetViews>
    <sheetView tabSelected="1" topLeftCell="A64" zoomScale="85" zoomScaleNormal="85" workbookViewId="0">
      <selection activeCell="A91" sqref="A91"/>
    </sheetView>
  </sheetViews>
  <sheetFormatPr baseColWidth="10" defaultRowHeight="15" customHeight="1" x14ac:dyDescent="0.25"/>
  <cols>
    <col min="1" max="1" width="43.109375" customWidth="1"/>
    <col min="2" max="2" width="20" bestFit="1" customWidth="1"/>
    <col min="3" max="3" width="11" style="41" bestFit="1" customWidth="1"/>
    <col min="4" max="4" width="13.109375" style="41" bestFit="1" customWidth="1"/>
    <col min="5" max="12" width="9" customWidth="1"/>
    <col min="13" max="13" width="8.6640625" style="6" bestFit="1" customWidth="1"/>
    <col min="14" max="14" width="13.109375" bestFit="1" customWidth="1"/>
    <col min="15" max="15" width="63.88671875" bestFit="1" customWidth="1"/>
  </cols>
  <sheetData>
    <row r="1" spans="1:15" ht="25.2" customHeight="1" x14ac:dyDescent="0.3">
      <c r="A1" s="178" t="s">
        <v>184</v>
      </c>
    </row>
    <row r="2" spans="1:15" ht="16.95" customHeight="1" x14ac:dyDescent="0.25">
      <c r="A2" s="42" t="s">
        <v>211</v>
      </c>
    </row>
    <row r="4" spans="1:15" ht="15" customHeight="1" x14ac:dyDescent="0.3">
      <c r="A4" s="128" t="s">
        <v>135</v>
      </c>
    </row>
    <row r="5" spans="1:15" ht="15" customHeight="1" x14ac:dyDescent="0.25">
      <c r="A5" s="42" t="s">
        <v>137</v>
      </c>
    </row>
    <row r="7" spans="1:15" s="21" customFormat="1" ht="15" customHeight="1" x14ac:dyDescent="0.25">
      <c r="A7" s="21" t="s">
        <v>36</v>
      </c>
      <c r="B7" s="21" t="s">
        <v>37</v>
      </c>
      <c r="C7" s="38" t="s">
        <v>154</v>
      </c>
      <c r="D7" s="38" t="s">
        <v>33</v>
      </c>
      <c r="E7" s="27" t="s">
        <v>23</v>
      </c>
      <c r="F7" s="28"/>
      <c r="G7" s="29" t="s">
        <v>24</v>
      </c>
      <c r="H7" s="29"/>
      <c r="I7" s="30" t="s">
        <v>25</v>
      </c>
      <c r="J7" s="18"/>
      <c r="K7" s="34" t="s">
        <v>26</v>
      </c>
      <c r="L7" s="19"/>
      <c r="M7" s="24"/>
      <c r="N7" s="20" t="s">
        <v>28</v>
      </c>
      <c r="O7" s="21" t="s">
        <v>30</v>
      </c>
    </row>
    <row r="8" spans="1:15" s="16" customFormat="1" ht="15" customHeight="1" x14ac:dyDescent="0.25">
      <c r="C8" s="39"/>
      <c r="E8" s="31" t="s">
        <v>19</v>
      </c>
      <c r="F8" s="31" t="s">
        <v>27</v>
      </c>
      <c r="G8" s="32" t="s">
        <v>19</v>
      </c>
      <c r="H8" s="32" t="s">
        <v>27</v>
      </c>
      <c r="I8" s="33" t="s">
        <v>19</v>
      </c>
      <c r="J8" s="33" t="s">
        <v>27</v>
      </c>
      <c r="K8" s="35" t="s">
        <v>19</v>
      </c>
      <c r="L8" s="36" t="s">
        <v>27</v>
      </c>
      <c r="M8" s="37"/>
      <c r="N8" s="20"/>
    </row>
    <row r="9" spans="1:15" s="16" customFormat="1" ht="15" customHeight="1" x14ac:dyDescent="0.25">
      <c r="A9" s="53" t="s">
        <v>127</v>
      </c>
      <c r="C9" s="39"/>
      <c r="D9" s="39"/>
      <c r="E9" s="31"/>
      <c r="F9" s="31"/>
      <c r="G9" s="32"/>
      <c r="H9" s="32"/>
      <c r="I9" s="33"/>
      <c r="J9" s="33"/>
      <c r="K9" s="35"/>
      <c r="L9" s="36"/>
      <c r="M9" s="37"/>
      <c r="N9" s="20"/>
    </row>
    <row r="10" spans="1:15" s="52" customFormat="1" ht="15" customHeight="1" x14ac:dyDescent="0.25">
      <c r="A10" s="44" t="s">
        <v>118</v>
      </c>
      <c r="B10" s="44"/>
      <c r="C10" s="45"/>
      <c r="D10" s="45"/>
      <c r="E10" s="56">
        <v>0</v>
      </c>
      <c r="F10" s="7">
        <f>IF(E10=1,Wertstufen!$D$4, IF(E10=2,Wertstufen!$E$4,IF(E10=3,Wertstufen!$F$4,IF(E10=4,Wertstufen!$G$4,IF(E10=5,Wertstufen!$H$4,0)))))</f>
        <v>0</v>
      </c>
      <c r="G10" s="47">
        <v>0</v>
      </c>
      <c r="H10" s="9">
        <f>IF(G10=1,Wertstufen!$D$6, IF(G10=2,Wertstufen!$E$6,IF(G10=3,Wertstufen!$F$6,IF(G10=4,Wertstufen!$G$6,IF(G10=5,Wertstufen!$H$6,0)))))</f>
        <v>0</v>
      </c>
      <c r="I10" s="48">
        <v>0</v>
      </c>
      <c r="J10" s="11">
        <f>IF(K10&gt;0,0,IF(I10=1,Wertstufen!$D$8, IF(I10=2,Wertstufen!$E$8,IF(I10=3,Wertstufen!$F$8,IF(I10=4,Wertstufen!$G$8,IF(I10=5,Wertstufen!$H$8,0))))))</f>
        <v>0</v>
      </c>
      <c r="K10" s="49">
        <v>0</v>
      </c>
      <c r="L10" s="13">
        <f>IF(I10&gt;0,0,IF(K10=1,Wertstufen!$D$10, IF(K10=2,Wertstufen!$E$10,IF(K10=3,Wertstufen!$F$10,IF(K10=4,Wertstufen!$G$10,IF(K10=5,Wertstufen!$H$10,0))))))</f>
        <v>0</v>
      </c>
      <c r="M10" s="57"/>
      <c r="N10" s="51">
        <f>IF(SUM(E10:L10)=0,0,((F10+H10+J10+L10)))</f>
        <v>0</v>
      </c>
    </row>
    <row r="11" spans="1:15" s="52" customFormat="1" ht="15" customHeight="1" x14ac:dyDescent="0.25">
      <c r="A11" s="44" t="s">
        <v>134</v>
      </c>
      <c r="B11" s="44"/>
      <c r="C11" s="45"/>
      <c r="D11" s="45"/>
      <c r="E11" s="56">
        <v>1</v>
      </c>
      <c r="F11" s="7">
        <f>IF(E11=1,Wertstufen!$D$4, IF(E11=2,Wertstufen!$E$4,IF(E11=3,Wertstufen!$F$4,IF(E11=4,Wertstufen!$G$4,IF(E11=5,Wertstufen!$H$4,0)))))</f>
        <v>1</v>
      </c>
      <c r="G11" s="47">
        <v>0</v>
      </c>
      <c r="H11" s="9">
        <f>IF(G11=1,Wertstufen!$D$6, IF(G11=2,Wertstufen!$E$6,IF(G11=3,Wertstufen!$F$6,IF(G11=4,Wertstufen!$G$6,IF(G11=5,Wertstufen!$H$6,0)))))</f>
        <v>0</v>
      </c>
      <c r="I11" s="48">
        <v>0</v>
      </c>
      <c r="J11" s="11">
        <f>IF(K11&gt;0,0,IF(I11=1,Wertstufen!$D$8, IF(I11=2,Wertstufen!$E$8,IF(I11=3,Wertstufen!$F$8,IF(I11=4,Wertstufen!$G$8,IF(I11=5,Wertstufen!$H$8,0))))))</f>
        <v>0</v>
      </c>
      <c r="K11" s="49">
        <v>0</v>
      </c>
      <c r="L11" s="13">
        <f>IF(I11&gt;0,0,IF(K11=1,Wertstufen!$D$10, IF(K11=2,Wertstufen!$E$10,IF(K11=3,Wertstufen!$F$10,IF(K11=4,Wertstufen!$G$10,IF(K11=5,Wertstufen!$H$10,0))))))</f>
        <v>0</v>
      </c>
      <c r="M11" s="57"/>
      <c r="N11" s="51">
        <f>IF(SUM(E11:L11)=0,0,((F11+H11+J11+L11)))</f>
        <v>1</v>
      </c>
    </row>
    <row r="12" spans="1:15" s="16" customFormat="1" ht="15" customHeight="1" x14ac:dyDescent="0.25">
      <c r="A12" s="53" t="s">
        <v>101</v>
      </c>
      <c r="C12" s="39"/>
      <c r="D12" s="39"/>
      <c r="E12" s="31"/>
      <c r="F12" s="31"/>
      <c r="G12" s="32"/>
      <c r="H12" s="32"/>
      <c r="I12" s="33"/>
      <c r="J12" s="33"/>
      <c r="K12" s="35"/>
      <c r="L12" s="36"/>
      <c r="M12" s="37"/>
      <c r="N12" s="20"/>
    </row>
    <row r="13" spans="1:15" s="16" customFormat="1" ht="15" customHeight="1" x14ac:dyDescent="0.25">
      <c r="A13" s="26" t="s">
        <v>151</v>
      </c>
      <c r="B13" s="26"/>
      <c r="C13" s="40"/>
      <c r="D13" s="40" t="s">
        <v>46</v>
      </c>
      <c r="E13" s="14">
        <v>1</v>
      </c>
      <c r="F13" s="7">
        <f>IF(E13=1,Wertstufen!$D$4, IF(E13=2,Wertstufen!$E$4,IF(E13=3,Wertstufen!$F$4,IF(E13=4,Wertstufen!$G$4,IF(E13=5,Wertstufen!$H$4,0)))))</f>
        <v>1</v>
      </c>
      <c r="G13" s="8">
        <v>1</v>
      </c>
      <c r="H13" s="9">
        <f>IF(G13=1,Wertstufen!$D$6, IF(G13=2,Wertstufen!$E$6,IF(G13=3,Wertstufen!$F$6,IF(G13=4,Wertstufen!$G$6,IF(G13=5,Wertstufen!$H$6,0)))))</f>
        <v>1</v>
      </c>
      <c r="I13" s="10">
        <v>0</v>
      </c>
      <c r="J13" s="11">
        <f>IF(K13&gt;0,0,IF(I13=1,Wertstufen!$D$8, IF(I13=2,Wertstufen!$E$8,IF(I13=3,Wertstufen!$F$8,IF(I13=4,Wertstufen!$G$8,IF(I13=5,Wertstufen!$H$8,0))))))</f>
        <v>0</v>
      </c>
      <c r="K13" s="12">
        <v>0</v>
      </c>
      <c r="L13" s="13">
        <f>IF(I13&gt;0,0,IF(K13=1,Wertstufen!$D$10, IF(K13=2,Wertstufen!$E$10,IF(K13=3,Wertstufen!$F$10,IF(K13=4,Wertstufen!$G$10,IF(K13=5,Wertstufen!$H$10,0))))))</f>
        <v>0</v>
      </c>
      <c r="M13" s="23"/>
      <c r="N13" s="51">
        <f t="shared" ref="N13:N14" si="0">IF(SUM(E13:L13)=0,0,((F13+H13+J13+L13)))</f>
        <v>2</v>
      </c>
    </row>
    <row r="14" spans="1:15" s="16" customFormat="1" ht="15" customHeight="1" x14ac:dyDescent="0.25">
      <c r="A14" s="26" t="s">
        <v>150</v>
      </c>
      <c r="B14" s="26"/>
      <c r="C14" s="40"/>
      <c r="D14" s="40" t="s">
        <v>107</v>
      </c>
      <c r="E14" s="14">
        <v>1</v>
      </c>
      <c r="F14" s="7">
        <f>IF(E14=1,Wertstufen!$D$4, IF(E14=2,Wertstufen!$E$4,IF(E14=3,Wertstufen!$F$4,IF(E14=4,Wertstufen!$G$4,IF(E14=5,Wertstufen!$H$4,0)))))</f>
        <v>1</v>
      </c>
      <c r="G14" s="8">
        <v>1</v>
      </c>
      <c r="H14" s="9">
        <f>IF(G14=1,Wertstufen!$D$6, IF(G14=2,Wertstufen!$E$6,IF(G14=3,Wertstufen!$F$6,IF(G14=4,Wertstufen!$G$6,IF(G14=5,Wertstufen!$H$6,0)))))</f>
        <v>1</v>
      </c>
      <c r="I14" s="10">
        <v>0</v>
      </c>
      <c r="J14" s="11">
        <f>IF(K14&gt;0,0,IF(I14=1,Wertstufen!$D$8, IF(I14=2,Wertstufen!$E$8,IF(I14=3,Wertstufen!$F$8,IF(I14=4,Wertstufen!$G$8,IF(I14=5,Wertstufen!$H$8,0))))))</f>
        <v>0</v>
      </c>
      <c r="K14" s="12">
        <v>0</v>
      </c>
      <c r="L14" s="13">
        <f>IF(I14&gt;0,0,IF(K14=1,Wertstufen!$D$10, IF(K14=2,Wertstufen!$E$10,IF(K14=3,Wertstufen!$F$10,IF(K14=4,Wertstufen!$G$10,IF(K14=5,Wertstufen!$H$10,0))))))</f>
        <v>0</v>
      </c>
      <c r="M14" s="23"/>
      <c r="N14" s="51">
        <f t="shared" si="0"/>
        <v>2</v>
      </c>
    </row>
    <row r="15" spans="1:15" s="16" customFormat="1" ht="15" customHeight="1" x14ac:dyDescent="0.25">
      <c r="A15" s="54" t="s">
        <v>103</v>
      </c>
      <c r="B15" s="26"/>
      <c r="C15" s="40"/>
      <c r="D15" s="40"/>
      <c r="E15" s="14"/>
      <c r="F15" s="7"/>
      <c r="G15" s="8"/>
      <c r="H15" s="9"/>
      <c r="I15" s="10"/>
      <c r="J15" s="11"/>
      <c r="K15" s="12"/>
      <c r="L15" s="13"/>
      <c r="M15" s="23"/>
      <c r="N15" s="17"/>
    </row>
    <row r="16" spans="1:15" s="43" customFormat="1" ht="15" customHeight="1" x14ac:dyDescent="0.25">
      <c r="A16" s="98" t="s">
        <v>183</v>
      </c>
      <c r="B16" s="26"/>
      <c r="C16" s="40" t="s">
        <v>171</v>
      </c>
      <c r="D16" s="40"/>
      <c r="E16" s="14">
        <v>1</v>
      </c>
      <c r="F16" s="7">
        <f>IF(E16=1,Wertstufen!$D$4, IF(E16=2,Wertstufen!$E$4,IF(E16=3,Wertstufen!$F$4,IF(E16=4,Wertstufen!$G$4,IF(E16=5,Wertstufen!$H$4,0)))))</f>
        <v>1</v>
      </c>
      <c r="G16" s="8">
        <v>1</v>
      </c>
      <c r="H16" s="9">
        <f>IF(G16=1,Wertstufen!$D$6, IF(G16=2,Wertstufen!$E$6,IF(G16=3,Wertstufen!$F$6,IF(G16=4,Wertstufen!$G$6,IF(G16=5,Wertstufen!$H$6,0)))))</f>
        <v>1</v>
      </c>
      <c r="I16" s="10">
        <v>0</v>
      </c>
      <c r="J16" s="11">
        <f>IF(K16&gt;0,0,IF(I16=1,Wertstufen!$D$8, IF(I16=2,Wertstufen!$E$8,IF(I16=3,Wertstufen!$F$8,IF(I16=4,Wertstufen!$G$8,IF(I16=5,Wertstufen!$H$8,0))))))</f>
        <v>0</v>
      </c>
      <c r="K16" s="12">
        <v>0</v>
      </c>
      <c r="L16" s="13">
        <f>IF(I16&gt;0,0,IF(K16=1,Wertstufen!$D$10, IF(K16=2,Wertstufen!$E$10,IF(K16=3,Wertstufen!$F$10,IF(K16=4,Wertstufen!$G$10,IF(K16=5,Wertstufen!$H$10,0))))))</f>
        <v>0</v>
      </c>
      <c r="M16" s="23"/>
      <c r="N16" s="51">
        <f t="shared" ref="N16:N20" si="1">IF(SUM(E16:L16)=0,0,((F16+H16+J16+L16)))</f>
        <v>2</v>
      </c>
      <c r="O16" s="16" t="s">
        <v>180</v>
      </c>
    </row>
    <row r="17" spans="1:15" s="16" customFormat="1" ht="15" customHeight="1" x14ac:dyDescent="0.25">
      <c r="A17" s="26" t="s">
        <v>31</v>
      </c>
      <c r="B17" s="26" t="s">
        <v>53</v>
      </c>
      <c r="C17" s="40" t="s">
        <v>155</v>
      </c>
      <c r="D17" s="40" t="s">
        <v>35</v>
      </c>
      <c r="E17" s="14">
        <v>2</v>
      </c>
      <c r="F17" s="7">
        <f>IF(E17=1,Wertstufen!$D$4, IF(E17=2,Wertstufen!$E$4,IF(E17=3,Wertstufen!$F$4,IF(E17=4,Wertstufen!$G$4,IF(E17=5,Wertstufen!$H$4,0)))))</f>
        <v>2</v>
      </c>
      <c r="G17" s="8">
        <v>1</v>
      </c>
      <c r="H17" s="9">
        <f>IF(G17=1,Wertstufen!$D$6, IF(G17=2,Wertstufen!$E$6,IF(G17=3,Wertstufen!$F$6,IF(G17=4,Wertstufen!$G$6,IF(G17=5,Wertstufen!$H$6,0)))))</f>
        <v>1</v>
      </c>
      <c r="I17" s="10">
        <v>2</v>
      </c>
      <c r="J17" s="11">
        <f>IF(K17&gt;0,0,IF(I17=1,Wertstufen!$D$8, IF(I17=2,Wertstufen!$E$8,IF(I17=3,Wertstufen!$F$8,IF(I17=4,Wertstufen!$G$8,IF(I17=5,Wertstufen!$H$8,0))))))</f>
        <v>4</v>
      </c>
      <c r="K17" s="12">
        <v>0</v>
      </c>
      <c r="L17" s="13">
        <f>IF(I17&gt;0,0,IF(K17=1,Wertstufen!$D$10, IF(K17=2,Wertstufen!$E$10,IF(K17=3,Wertstufen!$F$10,IF(K17=4,Wertstufen!$G$10,IF(K17=5,Wertstufen!$H$10,0))))))</f>
        <v>0</v>
      </c>
      <c r="M17" s="25"/>
      <c r="N17" s="51">
        <f t="shared" si="1"/>
        <v>7</v>
      </c>
      <c r="O17" s="16" t="s">
        <v>181</v>
      </c>
    </row>
    <row r="18" spans="1:15" s="16" customFormat="1" ht="15" customHeight="1" x14ac:dyDescent="0.25">
      <c r="A18" s="26" t="s">
        <v>32</v>
      </c>
      <c r="B18" s="26" t="s">
        <v>53</v>
      </c>
      <c r="C18" s="40" t="s">
        <v>155</v>
      </c>
      <c r="D18" s="40" t="s">
        <v>35</v>
      </c>
      <c r="E18" s="14">
        <v>3</v>
      </c>
      <c r="F18" s="7">
        <f>IF(E18=1,Wertstufen!$D$4, IF(E18=2,Wertstufen!$E$4,IF(E18=3,Wertstufen!$F$4,IF(E18=4,Wertstufen!$G$4,IF(E18=5,Wertstufen!$H$4,0)))))</f>
        <v>4</v>
      </c>
      <c r="G18" s="8">
        <v>1</v>
      </c>
      <c r="H18" s="9">
        <f>IF(G18=1,Wertstufen!$D$6, IF(G18=2,Wertstufen!$E$6,IF(G18=3,Wertstufen!$F$6,IF(G18=4,Wertstufen!$G$6,IF(G18=5,Wertstufen!$H$6,0)))))</f>
        <v>1</v>
      </c>
      <c r="I18" s="10">
        <v>3</v>
      </c>
      <c r="J18" s="11">
        <f>IF(K18&gt;0,0,IF(I18=1,Wertstufen!$D$8, IF(I18=2,Wertstufen!$E$8,IF(I18=3,Wertstufen!$F$8,IF(I18=4,Wertstufen!$G$8,IF(I18=5,Wertstufen!$H$8,0))))))</f>
        <v>8</v>
      </c>
      <c r="K18" s="12">
        <v>0</v>
      </c>
      <c r="L18" s="13">
        <f>IF(I18&gt;0,0,IF(K18=1,Wertstufen!$D$10, IF(K18=2,Wertstufen!$E$10,IF(K18=3,Wertstufen!$F$10,IF(K18=4,Wertstufen!$G$10,IF(K18=5,Wertstufen!$H$10,0))))))</f>
        <v>0</v>
      </c>
      <c r="M18" s="25"/>
      <c r="N18" s="51">
        <f t="shared" si="1"/>
        <v>13</v>
      </c>
      <c r="O18" s="16" t="s">
        <v>182</v>
      </c>
    </row>
    <row r="19" spans="1:15" s="16" customFormat="1" ht="15" customHeight="1" x14ac:dyDescent="0.25">
      <c r="A19" s="26" t="s">
        <v>106</v>
      </c>
      <c r="B19" s="26" t="s">
        <v>104</v>
      </c>
      <c r="C19" s="40" t="s">
        <v>166</v>
      </c>
      <c r="D19" s="40" t="s">
        <v>105</v>
      </c>
      <c r="E19" s="14">
        <v>2</v>
      </c>
      <c r="F19" s="7">
        <f>IF(E19=1,Wertstufen!$D$4, IF(E19=2,Wertstufen!$E$4,IF(E19=3,Wertstufen!$F$4,IF(E19=4,Wertstufen!$G$4,IF(E19=5,Wertstufen!$H$4,0)))))</f>
        <v>2</v>
      </c>
      <c r="G19" s="8">
        <v>1</v>
      </c>
      <c r="H19" s="9">
        <f>IF(G19=1,Wertstufen!$D$6, IF(G19=2,Wertstufen!$E$6,IF(G19=3,Wertstufen!$F$6,IF(G19=4,Wertstufen!$G$6,IF(G19=5,Wertstufen!$H$6,0)))))</f>
        <v>1</v>
      </c>
      <c r="I19" s="10">
        <v>1</v>
      </c>
      <c r="J19" s="11">
        <f>IF(K19&gt;0,0,IF(I19=1,Wertstufen!$D$8, IF(I19=2,Wertstufen!$E$8,IF(I19=3,Wertstufen!$F$8,IF(I19=4,Wertstufen!$G$8,IF(I19=5,Wertstufen!$H$8,0))))))</f>
        <v>2</v>
      </c>
      <c r="K19" s="12">
        <v>0</v>
      </c>
      <c r="L19" s="13">
        <f>IF(I19&gt;0,0,IF(K19=1,Wertstufen!$D$10, IF(K19=2,Wertstufen!$E$10,IF(K19=3,Wertstufen!$F$10,IF(K19=4,Wertstufen!$G$10,IF(K19=5,Wertstufen!$H$10,0))))))</f>
        <v>0</v>
      </c>
      <c r="M19" s="25"/>
      <c r="N19" s="51">
        <f t="shared" si="1"/>
        <v>5</v>
      </c>
    </row>
    <row r="20" spans="1:15" s="16" customFormat="1" ht="15" customHeight="1" x14ac:dyDescent="0.25">
      <c r="A20" s="26" t="s">
        <v>168</v>
      </c>
      <c r="B20" s="26" t="s">
        <v>104</v>
      </c>
      <c r="C20" s="40" t="s">
        <v>157</v>
      </c>
      <c r="D20" s="40" t="s">
        <v>105</v>
      </c>
      <c r="E20" s="14">
        <v>3</v>
      </c>
      <c r="F20" s="7">
        <f>IF(E20=1,Wertstufen!$D$4, IF(E20=2,Wertstufen!$E$4,IF(E20=3,Wertstufen!$F$4,IF(E20=4,Wertstufen!$G$4,IF(E20=5,Wertstufen!$H$4,0)))))</f>
        <v>4</v>
      </c>
      <c r="G20" s="8">
        <v>1</v>
      </c>
      <c r="H20" s="9">
        <f>IF(G20=1,Wertstufen!$D$6, IF(G20=2,Wertstufen!$E$6,IF(G20=3,Wertstufen!$F$6,IF(G20=4,Wertstufen!$G$6,IF(G20=5,Wertstufen!$H$6,0)))))</f>
        <v>1</v>
      </c>
      <c r="I20" s="10">
        <v>2</v>
      </c>
      <c r="J20" s="11">
        <f>IF(K20&gt;0,0,IF(I20=1,Wertstufen!$D$8, IF(I20=2,Wertstufen!$E$8,IF(I20=3,Wertstufen!$F$8,IF(I20=4,Wertstufen!$G$8,IF(I20=5,Wertstufen!$H$8,0))))))</f>
        <v>4</v>
      </c>
      <c r="K20" s="12">
        <v>0</v>
      </c>
      <c r="L20" s="13">
        <f>IF(I20&gt;0,0,IF(K20=1,Wertstufen!$D$10, IF(K20=2,Wertstufen!$E$10,IF(K20=3,Wertstufen!$F$10,IF(K20=4,Wertstufen!$G$10,IF(K20=5,Wertstufen!$H$10,0))))))</f>
        <v>0</v>
      </c>
      <c r="M20" s="25"/>
      <c r="N20" s="51">
        <f t="shared" si="1"/>
        <v>9</v>
      </c>
      <c r="O20" s="16" t="s">
        <v>167</v>
      </c>
    </row>
    <row r="21" spans="1:15" s="16" customFormat="1" ht="15" customHeight="1" x14ac:dyDescent="0.25">
      <c r="A21" s="54" t="s">
        <v>108</v>
      </c>
      <c r="B21" s="26"/>
      <c r="C21" s="40"/>
      <c r="D21" s="40"/>
      <c r="E21" s="14"/>
      <c r="F21" s="7"/>
      <c r="G21" s="8"/>
      <c r="H21" s="9"/>
      <c r="I21" s="10"/>
      <c r="J21" s="11"/>
      <c r="K21" s="12"/>
      <c r="L21" s="13"/>
      <c r="M21" s="25"/>
      <c r="N21" s="17"/>
    </row>
    <row r="22" spans="1:15" s="16" customFormat="1" ht="15" customHeight="1" x14ac:dyDescent="0.25">
      <c r="A22" s="26" t="s">
        <v>139</v>
      </c>
      <c r="B22" s="26" t="s">
        <v>73</v>
      </c>
      <c r="C22" s="40"/>
      <c r="D22" s="40" t="s">
        <v>74</v>
      </c>
      <c r="E22" s="14">
        <v>2</v>
      </c>
      <c r="F22" s="7">
        <f>IF(E22=1,Wertstufen!$D$4, IF(E22=2,Wertstufen!$E$4,IF(E22=3,Wertstufen!$F$4,IF(E22=4,Wertstufen!$G$4,IF(E22=5,Wertstufen!$H$4,0)))))</f>
        <v>2</v>
      </c>
      <c r="G22" s="8">
        <v>2</v>
      </c>
      <c r="H22" s="9">
        <f>IF(G22=1,Wertstufen!$D$6, IF(G22=2,Wertstufen!$E$6,IF(G22=3,Wertstufen!$F$6,IF(G22=4,Wertstufen!$G$6,IF(G22=5,Wertstufen!$H$6,0)))))</f>
        <v>2</v>
      </c>
      <c r="I22" s="10">
        <v>2</v>
      </c>
      <c r="J22" s="11">
        <f>IF(K22&gt;0,0,IF(I22=1,Wertstufen!$D$8, IF(I22=2,Wertstufen!$E$8,IF(I22=3,Wertstufen!$F$8,IF(I22=4,Wertstufen!$G$8,IF(I22=5,Wertstufen!$H$8,0))))))</f>
        <v>4</v>
      </c>
      <c r="K22" s="12">
        <v>0</v>
      </c>
      <c r="L22" s="13">
        <f>IF(I22&gt;0,0,IF(K22=1,Wertstufen!$D$10, IF(K22=2,Wertstufen!$E$10,IF(K22=3,Wertstufen!$F$10,IF(K22=4,Wertstufen!$G$10,IF(K22=5,Wertstufen!$H$10,0))))))</f>
        <v>0</v>
      </c>
      <c r="M22" s="15"/>
      <c r="N22" s="51">
        <f>IF(SUM(E22:L22)=0,0,((F22+H22+J22+L22)))</f>
        <v>8</v>
      </c>
    </row>
    <row r="23" spans="1:15" s="16" customFormat="1" ht="15" customHeight="1" x14ac:dyDescent="0.25">
      <c r="A23" s="54" t="s">
        <v>161</v>
      </c>
      <c r="B23" s="26"/>
      <c r="C23" s="40"/>
      <c r="D23" s="40"/>
      <c r="E23" s="14"/>
      <c r="F23" s="7"/>
      <c r="G23" s="8"/>
      <c r="H23" s="9"/>
      <c r="I23" s="10"/>
      <c r="J23" s="11"/>
      <c r="K23" s="12"/>
      <c r="L23" s="13"/>
      <c r="M23" s="25"/>
      <c r="N23" s="17"/>
    </row>
    <row r="24" spans="1:15" s="16" customFormat="1" ht="15" customHeight="1" x14ac:dyDescent="0.25">
      <c r="A24" s="26" t="s">
        <v>115</v>
      </c>
      <c r="B24" s="26"/>
      <c r="C24" s="40"/>
      <c r="D24" s="40" t="s">
        <v>116</v>
      </c>
      <c r="E24" s="14">
        <v>2</v>
      </c>
      <c r="F24" s="7">
        <f>IF(E24=1,Wertstufen!$D$4, IF(E24=2,Wertstufen!$E$4,IF(E24=3,Wertstufen!$F$4,IF(E24=4,Wertstufen!$G$4,IF(E24=5,Wertstufen!$H$4,0)))))</f>
        <v>2</v>
      </c>
      <c r="G24" s="8">
        <v>1</v>
      </c>
      <c r="H24" s="9">
        <f>IF(G24=1,Wertstufen!$D$6, IF(G24=2,Wertstufen!$E$6,IF(G24=3,Wertstufen!$F$6,IF(G24=4,Wertstufen!$G$6,IF(G24=5,Wertstufen!$H$6,0)))))</f>
        <v>1</v>
      </c>
      <c r="I24" s="10">
        <v>1</v>
      </c>
      <c r="J24" s="11">
        <f>IF(K24&gt;0,0,IF(I24=1,Wertstufen!$D$8, IF(I24=2,Wertstufen!$E$8,IF(I24=3,Wertstufen!$F$8,IF(I24=4,Wertstufen!$G$8,IF(I24=5,Wertstufen!$H$8,0))))))</f>
        <v>2</v>
      </c>
      <c r="K24" s="12">
        <v>0</v>
      </c>
      <c r="L24" s="13">
        <f>IF(I24&gt;0,0,IF(K24=1,Wertstufen!$D$10, IF(K24=2,Wertstufen!$E$10,IF(K24=3,Wertstufen!$F$10,IF(K24=4,Wertstufen!$G$10,IF(K24=5,Wertstufen!$H$10,0))))))</f>
        <v>0</v>
      </c>
      <c r="M24" s="15"/>
      <c r="N24" s="51">
        <f t="shared" ref="N24:N26" si="2">IF(SUM(E24:L24)=0,0,((F24+H24+J24+L24)))</f>
        <v>5</v>
      </c>
    </row>
    <row r="25" spans="1:15" s="43" customFormat="1" ht="15" customHeight="1" x14ac:dyDescent="0.25">
      <c r="A25" s="26" t="s">
        <v>164</v>
      </c>
      <c r="B25" s="26"/>
      <c r="C25" s="40"/>
      <c r="D25" s="40"/>
      <c r="E25" s="14">
        <v>2</v>
      </c>
      <c r="F25" s="7">
        <f>IF(E25=1,Wertstufen!$D$4, IF(E25=2,Wertstufen!$E$4,IF(E25=3,Wertstufen!$F$4,IF(E25=4,Wertstufen!$G$4,IF(E25=5,Wertstufen!$H$4,0)))))</f>
        <v>2</v>
      </c>
      <c r="G25" s="8">
        <v>1</v>
      </c>
      <c r="H25" s="9">
        <f>IF(G25=1,Wertstufen!$D$6, IF(G25=2,Wertstufen!$E$6,IF(G25=3,Wertstufen!$F$6,IF(G25=4,Wertstufen!$G$6,IF(G25=5,Wertstufen!$H$6,0)))))</f>
        <v>1</v>
      </c>
      <c r="I25" s="10">
        <v>1</v>
      </c>
      <c r="J25" s="11">
        <f>IF(K25&gt;0,0,IF(I25=1,Wertstufen!$D$8, IF(I25=2,Wertstufen!$E$8,IF(I25=3,Wertstufen!$F$8,IF(I25=4,Wertstufen!$G$8,IF(I25=5,Wertstufen!$H$8,0))))))</f>
        <v>2</v>
      </c>
      <c r="K25" s="12">
        <v>0</v>
      </c>
      <c r="L25" s="13">
        <f>IF(I25&gt;0,0,IF(K25=1,Wertstufen!$D$10, IF(K25=2,Wertstufen!$E$10,IF(K25=3,Wertstufen!$F$10,IF(K25=4,Wertstufen!$G$10,IF(K25=5,Wertstufen!$H$10,0))))))</f>
        <v>0</v>
      </c>
      <c r="M25" s="23"/>
      <c r="N25" s="51">
        <f t="shared" si="2"/>
        <v>5</v>
      </c>
      <c r="O25" s="16" t="s">
        <v>175</v>
      </c>
    </row>
    <row r="26" spans="1:15" s="43" customFormat="1" ht="15" customHeight="1" x14ac:dyDescent="0.25">
      <c r="A26" s="26" t="s">
        <v>165</v>
      </c>
      <c r="B26" s="26"/>
      <c r="C26" s="40"/>
      <c r="D26" s="40"/>
      <c r="E26" s="14">
        <v>3</v>
      </c>
      <c r="F26" s="7">
        <f>IF(E26=1,Wertstufen!$D$4, IF(E26=2,Wertstufen!$E$4,IF(E26=3,Wertstufen!$F$4,IF(E26=4,Wertstufen!$G$4,IF(E26=5,Wertstufen!$H$4,0)))))</f>
        <v>4</v>
      </c>
      <c r="G26" s="8">
        <v>1</v>
      </c>
      <c r="H26" s="9">
        <f>IF(G26=1,Wertstufen!$D$6, IF(G26=2,Wertstufen!$E$6,IF(G26=3,Wertstufen!$F$6,IF(G26=4,Wertstufen!$G$6,IF(G26=5,Wertstufen!$H$6,0)))))</f>
        <v>1</v>
      </c>
      <c r="I26" s="10">
        <v>1</v>
      </c>
      <c r="J26" s="11">
        <f>IF(K26&gt;0,0,IF(I26=1,Wertstufen!$D$8, IF(I26=2,Wertstufen!$E$8,IF(I26=3,Wertstufen!$F$8,IF(I26=4,Wertstufen!$G$8,IF(I26=5,Wertstufen!$H$8,0))))))</f>
        <v>2</v>
      </c>
      <c r="K26" s="12">
        <v>0</v>
      </c>
      <c r="L26" s="13">
        <f>IF(I26&gt;0,0,IF(K26=1,Wertstufen!$D$10, IF(K26=2,Wertstufen!$E$10,IF(K26=3,Wertstufen!$F$10,IF(K26=4,Wertstufen!$G$10,IF(K26=5,Wertstufen!$H$10,0))))))</f>
        <v>0</v>
      </c>
      <c r="M26" s="23"/>
      <c r="N26" s="51">
        <f t="shared" si="2"/>
        <v>7</v>
      </c>
      <c r="O26" s="16" t="s">
        <v>176</v>
      </c>
    </row>
    <row r="27" spans="1:15" ht="15" customHeight="1" x14ac:dyDescent="0.25">
      <c r="A27" s="55" t="s">
        <v>122</v>
      </c>
      <c r="E27" s="14"/>
      <c r="F27" s="7"/>
      <c r="G27" s="8"/>
      <c r="H27" s="9"/>
      <c r="I27" s="10"/>
      <c r="J27" s="11"/>
      <c r="K27" s="12"/>
      <c r="L27" s="13"/>
      <c r="M27" s="25"/>
      <c r="N27" s="22"/>
    </row>
    <row r="28" spans="1:15" ht="15" customHeight="1" x14ac:dyDescent="0.25">
      <c r="A28" s="52" t="s">
        <v>128</v>
      </c>
      <c r="B28" s="44" t="s">
        <v>129</v>
      </c>
      <c r="C28" s="45"/>
      <c r="D28" s="39" t="s">
        <v>130</v>
      </c>
      <c r="E28" s="46">
        <v>1</v>
      </c>
      <c r="F28" s="7">
        <f>IF(E28=1,Wertstufen!$D$4, IF(E28=2,Wertstufen!$E$4,IF(E28=3,Wertstufen!$F$4,IF(E28=4,Wertstufen!$G$4,IF(E28=5,Wertstufen!$H$4,0)))))</f>
        <v>1</v>
      </c>
      <c r="G28" s="47">
        <v>1</v>
      </c>
      <c r="H28" s="9">
        <f>IF(G28=1,Wertstufen!$D$6, IF(G28=2,Wertstufen!$E$6,IF(G28=3,Wertstufen!$F$6,IF(G28=4,Wertstufen!$G$6,IF(G28=5,Wertstufen!$H$6,0)))))</f>
        <v>1</v>
      </c>
      <c r="I28" s="48">
        <v>1</v>
      </c>
      <c r="J28" s="11">
        <f>IF(K28&gt;0,0,IF(I28=1,Wertstufen!$D$8, IF(I28=2,Wertstufen!$E$8,IF(I28=3,Wertstufen!$F$8,IF(I28=4,Wertstufen!$G$8,IF(I28=5,Wertstufen!$H$8,0))))))</f>
        <v>2</v>
      </c>
      <c r="K28" s="49">
        <v>0</v>
      </c>
      <c r="L28" s="13">
        <f>IF(I28&gt;0,0,IF(K28=1,Wertstufen!$D$10, IF(K28=2,Wertstufen!$E$10,IF(K28=3,Wertstufen!$F$10,IF(K28=4,Wertstufen!$G$10,IF(K28=5,Wertstufen!$H$10,0))))))</f>
        <v>0</v>
      </c>
      <c r="M28" s="50"/>
      <c r="N28" s="51">
        <f t="shared" ref="N28:N30" si="3">IF(SUM(E28:L28)=0,0,((F28+H28+J28+L28)))</f>
        <v>4</v>
      </c>
      <c r="O28" s="16"/>
    </row>
    <row r="29" spans="1:15" ht="15" customHeight="1" x14ac:dyDescent="0.25">
      <c r="A29" s="52" t="s">
        <v>124</v>
      </c>
      <c r="B29" s="44" t="s">
        <v>125</v>
      </c>
      <c r="C29" s="45"/>
      <c r="D29" s="39" t="s">
        <v>126</v>
      </c>
      <c r="E29" s="46">
        <v>1</v>
      </c>
      <c r="F29" s="7">
        <f>IF(E29=1,Wertstufen!$D$4, IF(E29=2,Wertstufen!$E$4,IF(E29=3,Wertstufen!$F$4,IF(E29=4,Wertstufen!$G$4,IF(E29=5,Wertstufen!$H$4,0)))))</f>
        <v>1</v>
      </c>
      <c r="G29" s="47">
        <v>1</v>
      </c>
      <c r="H29" s="9">
        <f>IF(G29=1,Wertstufen!$D$6, IF(G29=2,Wertstufen!$E$6,IF(G29=3,Wertstufen!$F$6,IF(G29=4,Wertstufen!$G$6,IF(G29=5,Wertstufen!$H$6,0)))))</f>
        <v>1</v>
      </c>
      <c r="I29" s="48">
        <v>2</v>
      </c>
      <c r="J29" s="11">
        <f>IF(K29&gt;0,0,IF(I29=1,Wertstufen!$D$8, IF(I29=2,Wertstufen!$E$8,IF(I29=3,Wertstufen!$F$8,IF(I29=4,Wertstufen!$G$8,IF(I29=5,Wertstufen!$H$8,0))))))</f>
        <v>4</v>
      </c>
      <c r="K29" s="49">
        <v>0</v>
      </c>
      <c r="L29" s="13">
        <f>IF(I29&gt;0,0,IF(K29=1,Wertstufen!$D$10, IF(K29=2,Wertstufen!$E$10,IF(K29=3,Wertstufen!$F$10,IF(K29=4,Wertstufen!$G$10,IF(K29=5,Wertstufen!$H$10,0))))))</f>
        <v>0</v>
      </c>
      <c r="M29" s="50"/>
      <c r="N29" s="51">
        <f t="shared" si="3"/>
        <v>6</v>
      </c>
    </row>
    <row r="30" spans="1:15" s="43" customFormat="1" ht="15" customHeight="1" x14ac:dyDescent="0.25">
      <c r="A30" s="26" t="s">
        <v>133</v>
      </c>
      <c r="B30" s="26" t="s">
        <v>131</v>
      </c>
      <c r="C30" s="40"/>
      <c r="D30" s="40" t="s">
        <v>132</v>
      </c>
      <c r="E30" s="46">
        <v>2</v>
      </c>
      <c r="F30" s="7">
        <f>IF(E30=1,Wertstufen!$D$4, IF(E30=2,Wertstufen!$E$4,IF(E30=3,Wertstufen!$F$4,IF(E30=4,Wertstufen!$G$4,IF(E30=5,Wertstufen!$H$4,0)))))</f>
        <v>2</v>
      </c>
      <c r="G30" s="47">
        <v>1</v>
      </c>
      <c r="H30" s="9">
        <f>IF(G30=1,Wertstufen!$D$6, IF(G30=2,Wertstufen!$E$6,IF(G30=3,Wertstufen!$F$6,IF(G30=4,Wertstufen!$G$6,IF(G30=5,Wertstufen!$H$6,0)))))</f>
        <v>1</v>
      </c>
      <c r="I30" s="48">
        <v>2</v>
      </c>
      <c r="J30" s="11">
        <f>IF(K30&gt;0,0,IF(I30=1,Wertstufen!$D$8, IF(I30=2,Wertstufen!$E$8,IF(I30=3,Wertstufen!$F$8,IF(I30=4,Wertstufen!$G$8,IF(I30=5,Wertstufen!$H$8,0))))))</f>
        <v>4</v>
      </c>
      <c r="K30" s="49">
        <v>0</v>
      </c>
      <c r="L30" s="13">
        <f>IF(I30&gt;0,0,IF(K30=1,Wertstufen!$D$10, IF(K30=2,Wertstufen!$E$10,IF(K30=3,Wertstufen!$F$10,IF(K30=4,Wertstufen!$G$10,IF(K30=5,Wertstufen!$H$10,0))))))</f>
        <v>0</v>
      </c>
      <c r="M30" s="50"/>
      <c r="N30" s="51">
        <f t="shared" si="3"/>
        <v>7</v>
      </c>
      <c r="O30" s="16"/>
    </row>
    <row r="31" spans="1:15" ht="15" customHeight="1" x14ac:dyDescent="0.25">
      <c r="A31" s="218" t="s">
        <v>200</v>
      </c>
      <c r="B31" s="211"/>
      <c r="C31" s="212"/>
      <c r="D31" s="212"/>
      <c r="E31" s="14"/>
      <c r="F31" s="7"/>
      <c r="G31" s="8"/>
      <c r="H31" s="9"/>
      <c r="I31" s="10"/>
      <c r="J31" s="11"/>
      <c r="K31" s="12"/>
      <c r="L31" s="13"/>
      <c r="M31" s="215"/>
      <c r="N31" s="216"/>
      <c r="O31" s="211"/>
    </row>
    <row r="32" spans="1:15" ht="15" customHeight="1" x14ac:dyDescent="0.25">
      <c r="A32" s="194" t="s">
        <v>202</v>
      </c>
      <c r="B32" s="219"/>
      <c r="C32" s="220"/>
      <c r="D32" s="221"/>
      <c r="E32" s="46">
        <v>1</v>
      </c>
      <c r="F32" s="7">
        <f>IF(E32=1,Wertstufen!$D$4, IF(E32=2,Wertstufen!$E$4,IF(E32=3,Wertstufen!$F$4,IF(E32=4,Wertstufen!$G$4,IF(E32=5,Wertstufen!$H$4,0)))))</f>
        <v>1</v>
      </c>
      <c r="G32" s="47">
        <v>1</v>
      </c>
      <c r="H32" s="9">
        <f>IF(G32=1,Wertstufen!$D$6, IF(G32=2,Wertstufen!$E$6,IF(G32=3,Wertstufen!$F$6,IF(G32=4,Wertstufen!$G$6,IF(G32=5,Wertstufen!$H$6,0)))))</f>
        <v>1</v>
      </c>
      <c r="I32" s="48">
        <v>2</v>
      </c>
      <c r="J32" s="11">
        <f>IF(K32&gt;0,0,IF(I32=1,Wertstufen!$D$8, IF(I32=2,Wertstufen!$E$8,IF(I32=3,Wertstufen!$F$8,IF(I32=4,Wertstufen!$G$8,IF(I32=5,Wertstufen!$H$8,0))))))</f>
        <v>4</v>
      </c>
      <c r="K32" s="49">
        <v>0</v>
      </c>
      <c r="L32" s="13">
        <f>IF(I32&gt;0,0,IF(K32=1,Wertstufen!$D$10, IF(K32=2,Wertstufen!$E$10,IF(K32=3,Wertstufen!$F$10,IF(K32=4,Wertstufen!$G$10,IF(K32=5,Wertstufen!$H$10,0))))))</f>
        <v>0</v>
      </c>
      <c r="M32" s="222"/>
      <c r="N32" s="223">
        <f t="shared" ref="N32:N33" si="4">IF(SUM(E32:L32)=0,0,((F32+H32+J32+L32)))</f>
        <v>6</v>
      </c>
      <c r="O32" s="217" t="s">
        <v>206</v>
      </c>
    </row>
    <row r="33" spans="1:15" ht="15" customHeight="1" x14ac:dyDescent="0.25">
      <c r="A33" s="194" t="s">
        <v>207</v>
      </c>
      <c r="B33" s="219"/>
      <c r="C33" s="220"/>
      <c r="D33" s="221"/>
      <c r="E33" s="46">
        <v>1</v>
      </c>
      <c r="F33" s="7">
        <f>IF(E33=1,Wertstufen!$D$4, IF(E33=2,Wertstufen!$E$4,IF(E33=3,Wertstufen!$F$4,IF(E33=4,Wertstufen!$G$4,IF(E33=5,Wertstufen!$H$4,0)))))</f>
        <v>1</v>
      </c>
      <c r="G33" s="47">
        <v>1</v>
      </c>
      <c r="H33" s="9">
        <f>IF(G33=1,Wertstufen!$D$6, IF(G33=2,Wertstufen!$E$6,IF(G33=3,Wertstufen!$F$6,IF(G33=4,Wertstufen!$G$6,IF(G33=5,Wertstufen!$H$6,0)))))</f>
        <v>1</v>
      </c>
      <c r="I33" s="48">
        <v>3</v>
      </c>
      <c r="J33" s="11">
        <f>IF(K33&gt;0,0,IF(I33=1,Wertstufen!$D$8, IF(I33=2,Wertstufen!$E$8,IF(I33=3,Wertstufen!$F$8,IF(I33=4,Wertstufen!$G$8,IF(I33=5,Wertstufen!$H$8,0))))))</f>
        <v>8</v>
      </c>
      <c r="K33" s="49">
        <v>0</v>
      </c>
      <c r="L33" s="13">
        <f>IF(I33&gt;0,0,IF(K33=1,Wertstufen!$D$10, IF(K33=2,Wertstufen!$E$10,IF(K33=3,Wertstufen!$F$10,IF(K33=4,Wertstufen!$G$10,IF(K33=5,Wertstufen!$H$10,0))))))</f>
        <v>0</v>
      </c>
      <c r="M33" s="222"/>
      <c r="N33" s="223">
        <f t="shared" si="4"/>
        <v>10</v>
      </c>
      <c r="O33" s="217" t="s">
        <v>201</v>
      </c>
    </row>
    <row r="34" spans="1:15" s="43" customFormat="1" ht="15" customHeight="1" x14ac:dyDescent="0.25">
      <c r="A34" s="26"/>
      <c r="B34" s="26"/>
      <c r="C34" s="40"/>
      <c r="D34" s="40"/>
      <c r="E34" s="58"/>
      <c r="F34" s="58"/>
      <c r="G34" s="59"/>
      <c r="H34" s="58"/>
      <c r="I34" s="59"/>
      <c r="J34" s="58"/>
      <c r="K34" s="59"/>
      <c r="L34" s="58"/>
      <c r="M34" s="50"/>
      <c r="N34" s="17"/>
      <c r="O34" s="16"/>
    </row>
    <row r="35" spans="1:15" ht="15" customHeight="1" x14ac:dyDescent="0.3">
      <c r="A35" s="129" t="s">
        <v>136</v>
      </c>
    </row>
    <row r="36" spans="1:15" ht="15" customHeight="1" x14ac:dyDescent="0.25">
      <c r="A36" s="42" t="s">
        <v>177</v>
      </c>
    </row>
    <row r="37" spans="1:15" ht="15" customHeight="1" x14ac:dyDescent="0.25">
      <c r="A37" s="42" t="s">
        <v>138</v>
      </c>
    </row>
    <row r="38" spans="1:15" ht="15" customHeight="1" x14ac:dyDescent="0.25">
      <c r="A38" s="42" t="s">
        <v>174</v>
      </c>
    </row>
    <row r="40" spans="1:15" s="21" customFormat="1" ht="15" customHeight="1" x14ac:dyDescent="0.25">
      <c r="A40" s="21" t="s">
        <v>36</v>
      </c>
      <c r="B40" s="21" t="s">
        <v>37</v>
      </c>
      <c r="C40" s="38" t="s">
        <v>154</v>
      </c>
      <c r="D40" s="38" t="s">
        <v>33</v>
      </c>
      <c r="E40" s="27" t="s">
        <v>23</v>
      </c>
      <c r="F40" s="28"/>
      <c r="G40" s="29" t="s">
        <v>24</v>
      </c>
      <c r="H40" s="29"/>
      <c r="I40" s="30" t="s">
        <v>25</v>
      </c>
      <c r="J40" s="18"/>
      <c r="K40" s="34" t="s">
        <v>26</v>
      </c>
      <c r="L40" s="19"/>
      <c r="M40" s="24" t="s">
        <v>34</v>
      </c>
      <c r="N40" s="20" t="s">
        <v>28</v>
      </c>
      <c r="O40" s="21" t="s">
        <v>30</v>
      </c>
    </row>
    <row r="41" spans="1:15" s="16" customFormat="1" ht="15" customHeight="1" x14ac:dyDescent="0.25">
      <c r="C41" s="39"/>
      <c r="E41" s="31" t="s">
        <v>19</v>
      </c>
      <c r="F41" s="31" t="s">
        <v>27</v>
      </c>
      <c r="G41" s="32" t="s">
        <v>19</v>
      </c>
      <c r="H41" s="32" t="s">
        <v>27</v>
      </c>
      <c r="I41" s="33" t="s">
        <v>19</v>
      </c>
      <c r="J41" s="33" t="s">
        <v>27</v>
      </c>
      <c r="K41" s="35" t="s">
        <v>19</v>
      </c>
      <c r="L41" s="36" t="s">
        <v>27</v>
      </c>
      <c r="M41" s="37" t="s">
        <v>22</v>
      </c>
      <c r="N41" s="20"/>
    </row>
    <row r="42" spans="1:15" s="16" customFormat="1" ht="15" customHeight="1" x14ac:dyDescent="0.25">
      <c r="A42" s="53" t="s">
        <v>95</v>
      </c>
      <c r="C42" s="39"/>
      <c r="D42" s="39"/>
      <c r="E42" s="31"/>
      <c r="F42" s="31"/>
      <c r="G42" s="32"/>
      <c r="H42" s="32"/>
      <c r="I42" s="33"/>
      <c r="J42" s="33"/>
      <c r="K42" s="35"/>
      <c r="L42" s="36"/>
      <c r="M42" s="37"/>
      <c r="N42" s="20"/>
    </row>
    <row r="43" spans="1:15" s="52" customFormat="1" ht="15" customHeight="1" x14ac:dyDescent="0.25">
      <c r="A43" s="26" t="s">
        <v>47</v>
      </c>
      <c r="B43" s="26"/>
      <c r="C43" s="40"/>
      <c r="D43" s="40"/>
      <c r="E43" s="14">
        <v>3</v>
      </c>
      <c r="F43" s="7">
        <f>IF(E43=1,Wertstufen!$D$4, IF(E43=2,Wertstufen!$E$4,IF(E43=3,Wertstufen!$F$4,IF(E43=4,Wertstufen!$G$4,IF(E43=5,Wertstufen!$H$4,0)))))</f>
        <v>4</v>
      </c>
      <c r="G43" s="8">
        <v>4</v>
      </c>
      <c r="H43" s="9">
        <f>IF(G43=1,Wertstufen!$D$6, IF(G43=2,Wertstufen!$E$6,IF(G43=3,Wertstufen!$F$6,IF(G43=4,Wertstufen!$G$6,IF(G43=5,Wertstufen!$H$6,0)))))</f>
        <v>8</v>
      </c>
      <c r="I43" s="10">
        <v>0</v>
      </c>
      <c r="J43" s="11">
        <f>IF(K43&gt;0,0,IF(I43=1,Wertstufen!$D$8, IF(I43=2,Wertstufen!$E$8,IF(I43=3,Wertstufen!$F$8,IF(I43=4,Wertstufen!$G$8,IF(I43=5,Wertstufen!$H$8,0))))))</f>
        <v>0</v>
      </c>
      <c r="K43" s="12">
        <v>3</v>
      </c>
      <c r="L43" s="13">
        <f>IF(I43&gt;0,0,IF(K43=1,Wertstufen!$D$10, IF(K43=2,Wertstufen!$E$10,IF(K43=3,Wertstufen!$F$10,IF(K43=4,Wertstufen!$G$10,IF(K43=5,Wertstufen!$H$10,0))))))</f>
        <v>8</v>
      </c>
      <c r="M43" s="25">
        <f>IF(E43=1,1, IF(E43=2,0.9,IF(E43=3,0.8,IF(E43=4,0.75,IF(E43=5,0.7,0)))))</f>
        <v>0.8</v>
      </c>
      <c r="N43" s="22">
        <f>IF(SUM(E43:L43)=0,0,IF(ISBLANK(M43),0,((F43+H43+J43+L43)*M43)))</f>
        <v>16</v>
      </c>
      <c r="O43" s="16"/>
    </row>
    <row r="44" spans="1:15" s="16" customFormat="1" ht="15" customHeight="1" x14ac:dyDescent="0.25">
      <c r="A44" s="26" t="s">
        <v>63</v>
      </c>
      <c r="B44" s="26" t="s">
        <v>64</v>
      </c>
      <c r="C44" s="40"/>
      <c r="D44" s="40" t="s">
        <v>65</v>
      </c>
      <c r="E44" s="14">
        <v>3</v>
      </c>
      <c r="F44" s="181">
        <f>IF(E44=1,Wertstufen!$D$4, IF(E44=2,Wertstufen!$E$4,IF(E44=3,Wertstufen!$F$4,IF(E44=4,Wertstufen!$G$4,IF(E44=5,Wertstufen!$H$4,0)))))</f>
        <v>4</v>
      </c>
      <c r="G44" s="8">
        <v>4</v>
      </c>
      <c r="H44" s="183">
        <f>IF(G44=1,Wertstufen!$D$6, IF(G44=2,Wertstufen!$E$6,IF(G44=3,Wertstufen!$F$6,IF(G44=4,Wertstufen!$G$6,IF(G44=5,Wertstufen!$H$6,0)))))</f>
        <v>8</v>
      </c>
      <c r="I44" s="10">
        <v>3</v>
      </c>
      <c r="J44" s="185">
        <f>IF(K44&gt;0,0,IF(I44=1,Wertstufen!$D$8, IF(I44=2,Wertstufen!$E$8,IF(I44=3,Wertstufen!$F$8,IF(I44=4,Wertstufen!$G$8,IF(I44=5,Wertstufen!$H$8,0))))))</f>
        <v>8</v>
      </c>
      <c r="K44" s="12">
        <v>0</v>
      </c>
      <c r="L44" s="187">
        <f>IF(I44&gt;0,0,IF(K44=1,Wertstufen!$D$10, IF(K44=2,Wertstufen!$E$10,IF(K44=3,Wertstufen!$F$10,IF(K44=4,Wertstufen!$G$10,IF(K44=5,Wertstufen!$H$10,0))))))</f>
        <v>0</v>
      </c>
      <c r="M44" s="25">
        <f>IF(E44=1,1, IF(E44=2,0.9,IF(E44=3,0.8,IF(E44=4,0.75,IF(E44=5,0.7,0)))))</f>
        <v>0.8</v>
      </c>
      <c r="N44" s="22">
        <f t="shared" ref="N44:N45" si="5">IF(SUM(E44:L44)=0,0,IF(ISBLANK(M44),0,((F44+H44+J44+L44)*M44)))</f>
        <v>16</v>
      </c>
    </row>
    <row r="45" spans="1:15" s="16" customFormat="1" ht="15" customHeight="1" x14ac:dyDescent="0.25">
      <c r="A45" s="26" t="s">
        <v>56</v>
      </c>
      <c r="B45" s="26" t="s">
        <v>54</v>
      </c>
      <c r="C45" s="40"/>
      <c r="D45" s="40" t="s">
        <v>55</v>
      </c>
      <c r="E45" s="14">
        <v>3</v>
      </c>
      <c r="F45" s="181">
        <f>IF(E45=1,Wertstufen!$D$4, IF(E45=2,Wertstufen!$E$4,IF(E45=3,Wertstufen!$F$4,IF(E45=4,Wertstufen!$G$4,IF(E45=5,Wertstufen!$H$4,0)))))</f>
        <v>4</v>
      </c>
      <c r="G45" s="8">
        <v>5</v>
      </c>
      <c r="H45" s="183">
        <f>IF(G45=1,Wertstufen!$D$6, IF(G45=2,Wertstufen!$E$6,IF(G45=3,Wertstufen!$F$6,IF(G45=4,Wertstufen!$G$6,IF(G45=5,Wertstufen!$H$6,0)))))</f>
        <v>16</v>
      </c>
      <c r="I45" s="10">
        <v>0</v>
      </c>
      <c r="J45" s="185">
        <f>IF(K45&gt;0,0,IF(I45=1,Wertstufen!$D$8, IF(I45=2,Wertstufen!$E$8,IF(I45=3,Wertstufen!$F$8,IF(I45=4,Wertstufen!$G$8,IF(I45=5,Wertstufen!$H$8,0))))))</f>
        <v>0</v>
      </c>
      <c r="K45" s="12">
        <v>3</v>
      </c>
      <c r="L45" s="187">
        <f>IF(I45&gt;0,0,IF(K45=1,Wertstufen!$D$10, IF(K45=2,Wertstufen!$E$10,IF(K45=3,Wertstufen!$F$10,IF(K45=4,Wertstufen!$G$10,IF(K45=5,Wertstufen!$H$10,0))))))</f>
        <v>8</v>
      </c>
      <c r="M45" s="25">
        <f>IF(E45=1,1, IF(E45=2,0.9,IF(E45=3,0.8,IF(E45=4,0.75,IF(E45=5,0.7,0)))))</f>
        <v>0.8</v>
      </c>
      <c r="N45" s="22">
        <f t="shared" si="5"/>
        <v>22.400000000000002</v>
      </c>
    </row>
    <row r="46" spans="1:15" s="16" customFormat="1" ht="15" customHeight="1" x14ac:dyDescent="0.25">
      <c r="A46" s="54" t="s">
        <v>96</v>
      </c>
      <c r="B46" s="26"/>
      <c r="C46" s="40"/>
      <c r="D46" s="40"/>
      <c r="E46" s="14"/>
      <c r="F46" s="181"/>
      <c r="G46" s="8"/>
      <c r="H46" s="183"/>
      <c r="I46" s="10"/>
      <c r="J46" s="185"/>
      <c r="K46" s="12"/>
      <c r="L46" s="187"/>
      <c r="M46" s="25"/>
      <c r="N46" s="22"/>
    </row>
    <row r="47" spans="1:15" s="52" customFormat="1" ht="15" customHeight="1" x14ac:dyDescent="0.25">
      <c r="A47" s="26" t="s">
        <v>29</v>
      </c>
      <c r="B47" s="26"/>
      <c r="C47" s="40"/>
      <c r="D47" s="40"/>
      <c r="E47" s="14">
        <v>4</v>
      </c>
      <c r="F47" s="181">
        <f>IF(E47=1,Wertstufen!$D$4, IF(E47=2,Wertstufen!$E$4,IF(E47=3,Wertstufen!$F$4,IF(E47=4,Wertstufen!$G$4,IF(E47=5,Wertstufen!$H$4,0)))))</f>
        <v>8</v>
      </c>
      <c r="G47" s="8">
        <v>4</v>
      </c>
      <c r="H47" s="183">
        <f>IF(G47=1,Wertstufen!$D$6, IF(G47=2,Wertstufen!$E$6,IF(G47=3,Wertstufen!$F$6,IF(G47=4,Wertstufen!$G$6,IF(G47=5,Wertstufen!$H$6,0)))))</f>
        <v>8</v>
      </c>
      <c r="I47" s="10">
        <v>0</v>
      </c>
      <c r="J47" s="185">
        <f>IF(K47&gt;0,0,IF(I47=1,Wertstufen!$D$8, IF(I47=2,Wertstufen!$E$8,IF(I47=3,Wertstufen!$F$8,IF(I47=4,Wertstufen!$G$8,IF(I47=5,Wertstufen!$H$8,0))))))</f>
        <v>0</v>
      </c>
      <c r="K47" s="12">
        <v>3</v>
      </c>
      <c r="L47" s="187">
        <f>IF(I47&gt;0,0,IF(K47=1,Wertstufen!$D$10, IF(K47=2,Wertstufen!$E$10,IF(K47=3,Wertstufen!$F$10,IF(K47=4,Wertstufen!$G$10,IF(K47=5,Wertstufen!$H$10,0))))))</f>
        <v>8</v>
      </c>
      <c r="M47" s="25">
        <f>IF(E47=1,1, IF(E47=2,0.9,IF(E47=3,0.8,IF(E47=4,0.75,IF(E47=5,0.7,0)))))</f>
        <v>0.75</v>
      </c>
      <c r="N47" s="22">
        <f>IF(SUM(E47:L47)=0,0,IF(ISBLANK(M47),0,((F47+H47+J47+L47)*M47)))</f>
        <v>18</v>
      </c>
      <c r="O47" s="16"/>
    </row>
    <row r="48" spans="1:15" s="52" customFormat="1" ht="15" customHeight="1" x14ac:dyDescent="0.25">
      <c r="A48" s="54" t="s">
        <v>97</v>
      </c>
      <c r="B48" s="26"/>
      <c r="C48" s="40"/>
      <c r="D48" s="40"/>
      <c r="E48" s="14"/>
      <c r="F48" s="181"/>
      <c r="G48" s="8"/>
      <c r="H48" s="183"/>
      <c r="I48" s="10"/>
      <c r="J48" s="185"/>
      <c r="K48" s="12"/>
      <c r="L48" s="187"/>
      <c r="M48" s="25"/>
      <c r="N48" s="22"/>
      <c r="O48" s="16"/>
    </row>
    <row r="49" spans="1:15" s="16" customFormat="1" ht="15" customHeight="1" x14ac:dyDescent="0.25">
      <c r="A49" s="26" t="s">
        <v>66</v>
      </c>
      <c r="B49" s="26" t="s">
        <v>67</v>
      </c>
      <c r="C49" s="40"/>
      <c r="D49" s="40" t="s">
        <v>68</v>
      </c>
      <c r="E49" s="14">
        <v>3</v>
      </c>
      <c r="F49" s="181">
        <f>IF(E49=1,Wertstufen!$D$4, IF(E49=2,Wertstufen!$E$4,IF(E49=3,Wertstufen!$F$4,IF(E49=4,Wertstufen!$G$4,IF(E49=5,Wertstufen!$H$4,0)))))</f>
        <v>4</v>
      </c>
      <c r="G49" s="8">
        <v>4</v>
      </c>
      <c r="H49" s="183">
        <f>IF(G49=1,Wertstufen!$D$6, IF(G49=2,Wertstufen!$E$6,IF(G49=3,Wertstufen!$F$6,IF(G49=4,Wertstufen!$G$6,IF(G49=5,Wertstufen!$H$6,0)))))</f>
        <v>8</v>
      </c>
      <c r="I49" s="10">
        <v>0</v>
      </c>
      <c r="J49" s="185">
        <f>IF(K49&gt;0,0,IF(I49=1,Wertstufen!$D$8, IF(I49=2,Wertstufen!$E$8,IF(I49=3,Wertstufen!$F$8,IF(I49=4,Wertstufen!$G$8,IF(I49=5,Wertstufen!$H$8,0))))))</f>
        <v>0</v>
      </c>
      <c r="K49" s="12">
        <v>2</v>
      </c>
      <c r="L49" s="187">
        <f>IF(I49&gt;0,0,IF(K49=1,Wertstufen!$D$10, IF(K49=2,Wertstufen!$E$10,IF(K49=3,Wertstufen!$F$10,IF(K49=4,Wertstufen!$G$10,IF(K49=5,Wertstufen!$H$10,0))))))</f>
        <v>4</v>
      </c>
      <c r="M49" s="25">
        <f>IF(E49=1,1, IF(E49=2,0.9,IF(E49=3,0.8,IF(E49=4,0.75,IF(E49=5,0.7,0)))))</f>
        <v>0.8</v>
      </c>
      <c r="N49" s="22">
        <f t="shared" ref="N49:N51" si="6">IF(SUM(E49:L49)=0,0,IF(ISBLANK(M49),0,((F49+H49+J49+L49)*M49)))</f>
        <v>12.8</v>
      </c>
    </row>
    <row r="50" spans="1:15" s="16" customFormat="1" ht="15" customHeight="1" x14ac:dyDescent="0.25">
      <c r="A50" s="26" t="s">
        <v>69</v>
      </c>
      <c r="B50" s="26" t="s">
        <v>70</v>
      </c>
      <c r="C50" s="40"/>
      <c r="D50" s="40" t="s">
        <v>71</v>
      </c>
      <c r="E50" s="14">
        <v>3</v>
      </c>
      <c r="F50" s="181">
        <f>IF(E50=1,Wertstufen!$D$4, IF(E50=2,Wertstufen!$E$4,IF(E50=3,Wertstufen!$F$4,IF(E50=4,Wertstufen!$G$4,IF(E50=5,Wertstufen!$H$4,0)))))</f>
        <v>4</v>
      </c>
      <c r="G50" s="8">
        <v>4</v>
      </c>
      <c r="H50" s="183">
        <f>IF(G50=1,Wertstufen!$D$6, IF(G50=2,Wertstufen!$E$6,IF(G50=3,Wertstufen!$F$6,IF(G50=4,Wertstufen!$G$6,IF(G50=5,Wertstufen!$H$6,0)))))</f>
        <v>8</v>
      </c>
      <c r="I50" s="10">
        <v>0</v>
      </c>
      <c r="J50" s="185">
        <f>IF(K50&gt;0,0,IF(I50=1,Wertstufen!$D$8, IF(I50=2,Wertstufen!$E$8,IF(I50=3,Wertstufen!$F$8,IF(I50=4,Wertstufen!$G$8,IF(I50=5,Wertstufen!$H$8,0))))))</f>
        <v>0</v>
      </c>
      <c r="K50" s="12">
        <v>2</v>
      </c>
      <c r="L50" s="187">
        <f>IF(I50&gt;0,0,IF(K50=1,Wertstufen!$D$10, IF(K50=2,Wertstufen!$E$10,IF(K50=3,Wertstufen!$F$10,IF(K50=4,Wertstufen!$G$10,IF(K50=5,Wertstufen!$H$10,0))))))</f>
        <v>4</v>
      </c>
      <c r="M50" s="25">
        <f>IF(E50=1,1, IF(E50=2,0.9,IF(E50=3,0.8,IF(E50=4,0.75,IF(E50=5,0.7,0)))))</f>
        <v>0.8</v>
      </c>
      <c r="N50" s="22">
        <f t="shared" si="6"/>
        <v>12.8</v>
      </c>
    </row>
    <row r="51" spans="1:15" s="16" customFormat="1" ht="15" customHeight="1" x14ac:dyDescent="0.25">
      <c r="A51" s="26" t="s">
        <v>60</v>
      </c>
      <c r="B51" s="26" t="s">
        <v>61</v>
      </c>
      <c r="C51" s="40"/>
      <c r="D51" s="40" t="s">
        <v>62</v>
      </c>
      <c r="E51" s="14">
        <v>2</v>
      </c>
      <c r="F51" s="181">
        <f>IF(E51=1,Wertstufen!$D$4, IF(E51=2,Wertstufen!$E$4,IF(E51=3,Wertstufen!$F$4,IF(E51=4,Wertstufen!$G$4,IF(E51=5,Wertstufen!$H$4,0)))))</f>
        <v>2</v>
      </c>
      <c r="G51" s="8">
        <v>5</v>
      </c>
      <c r="H51" s="183">
        <f>IF(G51=1,Wertstufen!$D$6, IF(G51=2,Wertstufen!$E$6,IF(G51=3,Wertstufen!$F$6,IF(G51=4,Wertstufen!$G$6,IF(G51=5,Wertstufen!$H$6,0)))))</f>
        <v>16</v>
      </c>
      <c r="I51" s="10">
        <v>4</v>
      </c>
      <c r="J51" s="185">
        <f>IF(K51&gt;0,0,IF(I51=1,Wertstufen!$D$8, IF(I51=2,Wertstufen!$E$8,IF(I51=3,Wertstufen!$F$8,IF(I51=4,Wertstufen!$G$8,IF(I51=5,Wertstufen!$H$8,0))))))</f>
        <v>16</v>
      </c>
      <c r="K51" s="12">
        <v>0</v>
      </c>
      <c r="L51" s="187">
        <f>IF(I51&gt;0,0,IF(K51=1,Wertstufen!$D$10, IF(K51=2,Wertstufen!$E$10,IF(K51=3,Wertstufen!$F$10,IF(K51=4,Wertstufen!$G$10,IF(K51=5,Wertstufen!$H$10,0))))))</f>
        <v>0</v>
      </c>
      <c r="M51" s="25">
        <f>IF(E51=1,1, IF(E51=2,0.9,IF(E51=3,0.8,IF(E51=4,0.75,IF(E51=5,0.7,0)))))</f>
        <v>0.9</v>
      </c>
      <c r="N51" s="22">
        <f t="shared" si="6"/>
        <v>30.6</v>
      </c>
    </row>
    <row r="52" spans="1:15" s="16" customFormat="1" ht="15" customHeight="1" x14ac:dyDescent="0.25">
      <c r="A52" s="54" t="s">
        <v>98</v>
      </c>
      <c r="B52" s="26"/>
      <c r="C52" s="40"/>
      <c r="D52" s="40"/>
      <c r="E52" s="14"/>
      <c r="F52" s="181"/>
      <c r="G52" s="8"/>
      <c r="H52" s="183"/>
      <c r="I52" s="10"/>
      <c r="J52" s="185"/>
      <c r="K52" s="12"/>
      <c r="L52" s="187"/>
      <c r="M52" s="25"/>
      <c r="N52" s="22"/>
    </row>
    <row r="53" spans="1:15" s="16" customFormat="1" ht="15" customHeight="1" x14ac:dyDescent="0.25">
      <c r="A53" s="26" t="s">
        <v>57</v>
      </c>
      <c r="B53" s="26" t="s">
        <v>58</v>
      </c>
      <c r="C53" s="40"/>
      <c r="D53" s="40" t="s">
        <v>59</v>
      </c>
      <c r="E53" s="14">
        <v>3</v>
      </c>
      <c r="F53" s="181">
        <f>IF(E53=1,Wertstufen!$D$4, IF(E53=2,Wertstufen!$E$4,IF(E53=3,Wertstufen!$F$4,IF(E53=4,Wertstufen!$G$4,IF(E53=5,Wertstufen!$H$4,0)))))</f>
        <v>4</v>
      </c>
      <c r="G53" s="8">
        <v>4</v>
      </c>
      <c r="H53" s="183">
        <f>IF(G53=1,Wertstufen!$D$6, IF(G53=2,Wertstufen!$E$6,IF(G53=3,Wertstufen!$F$6,IF(G53=4,Wertstufen!$G$6,IF(G53=5,Wertstufen!$H$6,0)))))</f>
        <v>8</v>
      </c>
      <c r="I53" s="10">
        <v>3</v>
      </c>
      <c r="J53" s="185">
        <f>IF(K53&gt;0,0,IF(I53=1,Wertstufen!$D$8, IF(I53=2,Wertstufen!$E$8,IF(I53=3,Wertstufen!$F$8,IF(I53=4,Wertstufen!$G$8,IF(I53=5,Wertstufen!$H$8,0))))))</f>
        <v>8</v>
      </c>
      <c r="K53" s="12">
        <v>0</v>
      </c>
      <c r="L53" s="187">
        <f>IF(I53&gt;0,0,IF(K53=1,Wertstufen!$D$10, IF(K53=2,Wertstufen!$E$10,IF(K53=3,Wertstufen!$F$10,IF(K53=4,Wertstufen!$G$10,IF(K53=5,Wertstufen!$H$10,0))))))</f>
        <v>0</v>
      </c>
      <c r="M53" s="25">
        <f>IF(E53=1,1, IF(E53=2,0.9,IF(E53=3,0.8,IF(E53=4,0.75,IF(E53=5,0.7,0)))))</f>
        <v>0.8</v>
      </c>
      <c r="N53" s="22">
        <f>IF(SUM(E53:L53)=0,0,IF(ISBLANK(M53),0,((F53+H53+J53+L53)*M53)))</f>
        <v>16</v>
      </c>
    </row>
    <row r="54" spans="1:15" s="16" customFormat="1" ht="15" customHeight="1" x14ac:dyDescent="0.25">
      <c r="A54" s="54" t="s">
        <v>99</v>
      </c>
      <c r="B54" s="26"/>
      <c r="C54" s="40"/>
      <c r="D54" s="40"/>
      <c r="E54" s="14"/>
      <c r="F54" s="181"/>
      <c r="G54" s="8"/>
      <c r="H54" s="183"/>
      <c r="I54" s="10"/>
      <c r="J54" s="185"/>
      <c r="K54" s="12"/>
      <c r="L54" s="187"/>
      <c r="M54" s="25"/>
      <c r="N54" s="22"/>
    </row>
    <row r="55" spans="1:15" s="16" customFormat="1" ht="15" customHeight="1" x14ac:dyDescent="0.25">
      <c r="A55" s="26" t="s">
        <v>48</v>
      </c>
      <c r="B55" s="26" t="s">
        <v>38</v>
      </c>
      <c r="C55" s="40"/>
      <c r="D55" s="40" t="s">
        <v>39</v>
      </c>
      <c r="E55" s="14">
        <v>4</v>
      </c>
      <c r="F55" s="181">
        <f>IF(E55=1,Wertstufen!$D$4, IF(E55=2,Wertstufen!$E$4,IF(E55=3,Wertstufen!$F$4,IF(E55=4,Wertstufen!$G$4,IF(E55=5,Wertstufen!$H$4,0)))))</f>
        <v>8</v>
      </c>
      <c r="G55" s="8">
        <v>4</v>
      </c>
      <c r="H55" s="183">
        <f>IF(G55=1,Wertstufen!$D$6, IF(G55=2,Wertstufen!$E$6,IF(G55=3,Wertstufen!$F$6,IF(G55=4,Wertstufen!$G$6,IF(G55=5,Wertstufen!$H$6,0)))))</f>
        <v>8</v>
      </c>
      <c r="I55" s="10">
        <v>3</v>
      </c>
      <c r="J55" s="185">
        <f>IF(K55&gt;0,0,IF(I55=1,Wertstufen!$D$8, IF(I55=2,Wertstufen!$E$8,IF(I55=3,Wertstufen!$F$8,IF(I55=4,Wertstufen!$G$8,IF(I55=5,Wertstufen!$H$8,0))))))</f>
        <v>8</v>
      </c>
      <c r="K55" s="12">
        <v>0</v>
      </c>
      <c r="L55" s="187">
        <f>IF(I55&gt;0,0,IF(K55=1,Wertstufen!$D$10, IF(K55=2,Wertstufen!$E$10,IF(K55=3,Wertstufen!$F$10,IF(K55=4,Wertstufen!$G$10,IF(K55=5,Wertstufen!$H$10,0))))))</f>
        <v>0</v>
      </c>
      <c r="M55" s="25">
        <f>IF(E55=1,1, IF(E55=2,0.9,IF(E55=3,0.8,IF(E55=4,0.75,IF(E55=5,0.7,0)))))</f>
        <v>0.75</v>
      </c>
      <c r="N55" s="22">
        <f t="shared" ref="N55:N57" si="7">IF(SUM(E55:L55)=0,0,IF(ISBLANK(M55),0,((F55+H55+J55+L55)*M55)))</f>
        <v>18</v>
      </c>
    </row>
    <row r="56" spans="1:15" s="16" customFormat="1" ht="15" customHeight="1" x14ac:dyDescent="0.25">
      <c r="A56" s="26" t="s">
        <v>41</v>
      </c>
      <c r="B56" s="26" t="s">
        <v>42</v>
      </c>
      <c r="C56" s="40"/>
      <c r="D56" s="40" t="s">
        <v>40</v>
      </c>
      <c r="E56" s="14">
        <v>3</v>
      </c>
      <c r="F56" s="181">
        <f>IF(E56=1,Wertstufen!$D$4, IF(E56=2,Wertstufen!$E$4,IF(E56=3,Wertstufen!$F$4,IF(E56=4,Wertstufen!$G$4,IF(E56=5,Wertstufen!$H$4,0)))))</f>
        <v>4</v>
      </c>
      <c r="G56" s="8">
        <v>3</v>
      </c>
      <c r="H56" s="183">
        <f>IF(G56=1,Wertstufen!$D$6, IF(G56=2,Wertstufen!$E$6,IF(G56=3,Wertstufen!$F$6,IF(G56=4,Wertstufen!$G$6,IF(G56=5,Wertstufen!$H$6,0)))))</f>
        <v>4</v>
      </c>
      <c r="I56" s="10">
        <v>2</v>
      </c>
      <c r="J56" s="185">
        <f>IF(K56&gt;0,0,IF(I56=1,Wertstufen!$D$8, IF(I56=2,Wertstufen!$E$8,IF(I56=3,Wertstufen!$F$8,IF(I56=4,Wertstufen!$G$8,IF(I56=5,Wertstufen!$H$8,0))))))</f>
        <v>4</v>
      </c>
      <c r="K56" s="12">
        <v>0</v>
      </c>
      <c r="L56" s="187">
        <f>IF(I56&gt;0,0,IF(K56=1,Wertstufen!$D$10, IF(K56=2,Wertstufen!$E$10,IF(K56=3,Wertstufen!$F$10,IF(K56=4,Wertstufen!$G$10,IF(K56=5,Wertstufen!$H$10,0))))))</f>
        <v>0</v>
      </c>
      <c r="M56" s="25">
        <f>IF(E56=1,1, IF(E56=2,0.9,IF(E56=3,0.8,IF(E56=4,0.75,IF(E56=5,0.7,0)))))</f>
        <v>0.8</v>
      </c>
      <c r="N56" s="22">
        <f t="shared" si="7"/>
        <v>9.6000000000000014</v>
      </c>
    </row>
    <row r="57" spans="1:15" s="16" customFormat="1" ht="15" customHeight="1" x14ac:dyDescent="0.25">
      <c r="A57" s="26" t="s">
        <v>45</v>
      </c>
      <c r="B57" s="26" t="s">
        <v>43</v>
      </c>
      <c r="C57" s="40"/>
      <c r="D57" s="40" t="s">
        <v>44</v>
      </c>
      <c r="E57" s="14">
        <v>2</v>
      </c>
      <c r="F57" s="181">
        <f>IF(E57=1,Wertstufen!$D$4, IF(E57=2,Wertstufen!$E$4,IF(E57=3,Wertstufen!$F$4,IF(E57=4,Wertstufen!$G$4,IF(E57=5,Wertstufen!$H$4,0)))))</f>
        <v>2</v>
      </c>
      <c r="G57" s="8">
        <v>2</v>
      </c>
      <c r="H57" s="183">
        <f>IF(G57=1,Wertstufen!$D$6, IF(G57=2,Wertstufen!$E$6,IF(G57=3,Wertstufen!$F$6,IF(G57=4,Wertstufen!$G$6,IF(G57=5,Wertstufen!$H$6,0)))))</f>
        <v>2</v>
      </c>
      <c r="I57" s="10">
        <v>2</v>
      </c>
      <c r="J57" s="185">
        <f>IF(K57&gt;0,0,IF(I57=1,Wertstufen!$D$8, IF(I57=2,Wertstufen!$E$8,IF(I57=3,Wertstufen!$F$8,IF(I57=4,Wertstufen!$G$8,IF(I57=5,Wertstufen!$H$8,0))))))</f>
        <v>4</v>
      </c>
      <c r="K57" s="12">
        <v>0</v>
      </c>
      <c r="L57" s="187">
        <f>IF(I57&gt;0,0,IF(K57=1,Wertstufen!$D$10, IF(K57=2,Wertstufen!$E$10,IF(K57=3,Wertstufen!$F$10,IF(K57=4,Wertstufen!$G$10,IF(K57=5,Wertstufen!$H$10,0))))))</f>
        <v>0</v>
      </c>
      <c r="M57" s="25">
        <f>IF(E57=1,1, IF(E57=2,0.9,IF(E57=3,0.8,IF(E57=4,0.75,IF(E57=5,0.7,0)))))</f>
        <v>0.9</v>
      </c>
      <c r="N57" s="22">
        <f t="shared" si="7"/>
        <v>7.2</v>
      </c>
    </row>
    <row r="58" spans="1:15" s="16" customFormat="1" ht="15" customHeight="1" x14ac:dyDescent="0.25">
      <c r="A58" s="54" t="s">
        <v>100</v>
      </c>
      <c r="B58" s="26"/>
      <c r="C58" s="40"/>
      <c r="D58" s="40"/>
      <c r="E58" s="14"/>
      <c r="F58" s="181"/>
      <c r="G58" s="8"/>
      <c r="H58" s="183"/>
      <c r="I58" s="10"/>
      <c r="J58" s="185"/>
      <c r="K58" s="12"/>
      <c r="L58" s="187"/>
      <c r="M58" s="25"/>
      <c r="N58" s="22"/>
    </row>
    <row r="59" spans="1:15" s="16" customFormat="1" ht="15" customHeight="1" x14ac:dyDescent="0.25">
      <c r="A59" s="52" t="s">
        <v>77</v>
      </c>
      <c r="B59" s="44" t="s">
        <v>75</v>
      </c>
      <c r="C59" s="45"/>
      <c r="D59" s="45" t="s">
        <v>76</v>
      </c>
      <c r="E59" s="46">
        <v>2</v>
      </c>
      <c r="F59" s="181">
        <f>IF(E59=1,Wertstufen!$D$4, IF(E59=2,Wertstufen!$E$4,IF(E59=3,Wertstufen!$F$4,IF(E59=4,Wertstufen!$G$4,IF(E59=5,Wertstufen!$H$4,0)))))</f>
        <v>2</v>
      </c>
      <c r="G59" s="47">
        <v>4</v>
      </c>
      <c r="H59" s="183">
        <f>IF(G59=1,Wertstufen!$D$6, IF(G59=2,Wertstufen!$E$6,IF(G59=3,Wertstufen!$F$6,IF(G59=4,Wertstufen!$G$6,IF(G59=5,Wertstufen!$H$6,0)))))</f>
        <v>8</v>
      </c>
      <c r="I59" s="48">
        <v>2</v>
      </c>
      <c r="J59" s="185">
        <f>IF(K59&gt;0,0,IF(I59=1,Wertstufen!$D$8, IF(I59=2,Wertstufen!$E$8,IF(I59=3,Wertstufen!$F$8,IF(I59=4,Wertstufen!$G$8,IF(I59=5,Wertstufen!$H$8,0))))))</f>
        <v>4</v>
      </c>
      <c r="K59" s="49">
        <v>0</v>
      </c>
      <c r="L59" s="187">
        <f>IF(I59&gt;0,0,IF(K59=1,Wertstufen!$D$10, IF(K59=2,Wertstufen!$E$10,IF(K59=3,Wertstufen!$F$10,IF(K59=4,Wertstufen!$G$10,IF(K59=5,Wertstufen!$H$10,0))))))</f>
        <v>0</v>
      </c>
      <c r="M59" s="50">
        <f>IF(E59=1,1, IF(E59=2,0.9,IF(E59=3,0.8,IF(E59=4,0.75,IF(E59=5,0.7,0)))))</f>
        <v>0.9</v>
      </c>
      <c r="N59" s="22">
        <f>IF(SUM(E59:L59)=0,0,IF(ISBLANK(M59),0,((F59+H59+J59+L59)*M59)))</f>
        <v>12.6</v>
      </c>
      <c r="O59" s="52"/>
    </row>
    <row r="60" spans="1:15" s="16" customFormat="1" ht="15" customHeight="1" x14ac:dyDescent="0.25">
      <c r="A60" s="55" t="s">
        <v>102</v>
      </c>
      <c r="B60" s="44"/>
      <c r="C60" s="45"/>
      <c r="D60" s="45"/>
      <c r="E60" s="46"/>
      <c r="F60" s="181">
        <f>IF(E60=1,Wertstufen!$D$4, IF(E60=2,Wertstufen!$E$4,IF(E60=3,Wertstufen!$F$4,IF(E60=4,Wertstufen!$G$4,IF(E60=5,Wertstufen!$H$4,0)))))</f>
        <v>0</v>
      </c>
      <c r="G60" s="47"/>
      <c r="H60" s="183"/>
      <c r="I60" s="48"/>
      <c r="J60" s="185"/>
      <c r="K60" s="49"/>
      <c r="L60" s="187"/>
      <c r="M60" s="50"/>
      <c r="N60" s="51"/>
      <c r="O60" s="52"/>
    </row>
    <row r="61" spans="1:15" s="16" customFormat="1" ht="15" customHeight="1" x14ac:dyDescent="0.25">
      <c r="A61" s="26" t="s">
        <v>50</v>
      </c>
      <c r="B61" s="26" t="s">
        <v>51</v>
      </c>
      <c r="C61" s="40" t="s">
        <v>156</v>
      </c>
      <c r="D61" s="40" t="s">
        <v>52</v>
      </c>
      <c r="E61" s="14">
        <v>3</v>
      </c>
      <c r="F61" s="181">
        <f>IF(E61=1,Wertstufen!$D$4, IF(E61=2,Wertstufen!$E$4,IF(E61=3,Wertstufen!$F$4,IF(E61=4,Wertstufen!$G$4,IF(E61=5,Wertstufen!$H$4,0)))))</f>
        <v>4</v>
      </c>
      <c r="G61" s="8">
        <v>4</v>
      </c>
      <c r="H61" s="183">
        <f>IF(G61=1,Wertstufen!$D$6, IF(G61=2,Wertstufen!$E$6,IF(G61=3,Wertstufen!$F$6,IF(G61=4,Wertstufen!$G$6,IF(G61=5,Wertstufen!$H$6,0)))))</f>
        <v>8</v>
      </c>
      <c r="I61" s="10">
        <v>3</v>
      </c>
      <c r="J61" s="185">
        <f>IF(K61&gt;0,0,IF(I61=1,Wertstufen!$D$8, IF(I61=2,Wertstufen!$E$8,IF(I61=3,Wertstufen!$F$8,IF(I61=4,Wertstufen!$G$8,IF(I61=5,Wertstufen!$H$8,0))))))</f>
        <v>8</v>
      </c>
      <c r="K61" s="12">
        <v>0</v>
      </c>
      <c r="L61" s="187">
        <f>IF(I61&gt;0,0,IF(K61=1,Wertstufen!$D$10, IF(K61=2,Wertstufen!$E$10,IF(K61=3,Wertstufen!$F$10,IF(K61=4,Wertstufen!$G$10,IF(K61=5,Wertstufen!$H$10,0))))))</f>
        <v>0</v>
      </c>
      <c r="M61" s="25">
        <f>IF(E61=1,1, IF(E61=2,0.9,IF(E61=3,0.8,IF(E61=4,0.75,IF(E61=5,0.7,0)))))</f>
        <v>0.8</v>
      </c>
      <c r="N61" s="22">
        <f t="shared" ref="N61:N62" si="8">IF(SUM(E61:L61)=0,0,IF(ISBLANK(M61),0,((F61+H61+J61+L61)*M61)))</f>
        <v>16</v>
      </c>
      <c r="O61" s="16" t="s">
        <v>169</v>
      </c>
    </row>
    <row r="62" spans="1:15" s="16" customFormat="1" ht="15" customHeight="1" x14ac:dyDescent="0.25">
      <c r="A62" s="26" t="s">
        <v>49</v>
      </c>
      <c r="B62" s="26" t="s">
        <v>51</v>
      </c>
      <c r="C62" s="40" t="s">
        <v>156</v>
      </c>
      <c r="D62" s="40" t="s">
        <v>52</v>
      </c>
      <c r="E62" s="14">
        <v>4</v>
      </c>
      <c r="F62" s="181">
        <f>IF(E62=1,Wertstufen!$D$4, IF(E62=2,Wertstufen!$E$4,IF(E62=3,Wertstufen!$F$4,IF(E62=4,Wertstufen!$G$4,IF(E62=5,Wertstufen!$H$4,0)))))</f>
        <v>8</v>
      </c>
      <c r="G62" s="8">
        <v>4</v>
      </c>
      <c r="H62" s="183">
        <f>IF(G62=1,Wertstufen!$D$6, IF(G62=2,Wertstufen!$E$6,IF(G62=3,Wertstufen!$F$6,IF(G62=4,Wertstufen!$G$6,IF(G62=5,Wertstufen!$H$6,0)))))</f>
        <v>8</v>
      </c>
      <c r="I62" s="10">
        <v>4</v>
      </c>
      <c r="J62" s="185">
        <f>IF(K62&gt;0,0,IF(I62=1,Wertstufen!$D$8, IF(I62=2,Wertstufen!$E$8,IF(I62=3,Wertstufen!$F$8,IF(I62=4,Wertstufen!$G$8,IF(I62=5,Wertstufen!$H$8,0))))))</f>
        <v>16</v>
      </c>
      <c r="K62" s="12">
        <v>0</v>
      </c>
      <c r="L62" s="187">
        <f>IF(I62&gt;0,0,IF(K62=1,Wertstufen!$D$10, IF(K62=2,Wertstufen!$E$10,IF(K62=3,Wertstufen!$F$10,IF(K62=4,Wertstufen!$G$10,IF(K62=5,Wertstufen!$H$10,0))))))</f>
        <v>0</v>
      </c>
      <c r="M62" s="25">
        <f>IF(E62=1,1, IF(E62=2,0.9,IF(E62=3,0.8,IF(E62=4,0.75,IF(E62=5,0.7,0)))))</f>
        <v>0.75</v>
      </c>
      <c r="N62" s="22">
        <f t="shared" si="8"/>
        <v>24</v>
      </c>
      <c r="O62" s="16" t="s">
        <v>170</v>
      </c>
    </row>
    <row r="63" spans="1:15" s="16" customFormat="1" ht="15" customHeight="1" x14ac:dyDescent="0.25">
      <c r="A63" s="54" t="s">
        <v>103</v>
      </c>
      <c r="B63" s="26"/>
      <c r="C63" s="40"/>
      <c r="D63" s="40"/>
      <c r="E63" s="14"/>
      <c r="F63" s="181"/>
      <c r="G63" s="8"/>
      <c r="H63" s="183"/>
      <c r="I63" s="10"/>
      <c r="J63" s="185"/>
      <c r="K63" s="12"/>
      <c r="L63" s="187"/>
      <c r="M63" s="25"/>
      <c r="N63" s="22"/>
    </row>
    <row r="64" spans="1:15" s="16" customFormat="1" ht="15" customHeight="1" x14ac:dyDescent="0.25">
      <c r="A64" s="26" t="s">
        <v>31</v>
      </c>
      <c r="B64" s="26" t="s">
        <v>53</v>
      </c>
      <c r="C64" s="40" t="s">
        <v>155</v>
      </c>
      <c r="D64" s="40" t="s">
        <v>35</v>
      </c>
      <c r="E64" s="14">
        <v>2</v>
      </c>
      <c r="F64" s="181">
        <f>IF(E64=1,Wertstufen!$D$4, IF(E64=2,Wertstufen!$E$4,IF(E64=3,Wertstufen!$F$4,IF(E64=4,Wertstufen!$G$4,IF(E64=5,Wertstufen!$H$4,0)))))</f>
        <v>2</v>
      </c>
      <c r="G64" s="8">
        <v>1</v>
      </c>
      <c r="H64" s="183">
        <f>IF(G64=1,Wertstufen!$D$6, IF(G64=2,Wertstufen!$E$6,IF(G64=3,Wertstufen!$F$6,IF(G64=4,Wertstufen!$G$6,IF(G64=5,Wertstufen!$H$6,0)))))</f>
        <v>1</v>
      </c>
      <c r="I64" s="10">
        <v>2</v>
      </c>
      <c r="J64" s="185">
        <f>IF(K64&gt;0,0,IF(I64=1,Wertstufen!$D$8, IF(I64=2,Wertstufen!$E$8,IF(I64=3,Wertstufen!$F$8,IF(I64=4,Wertstufen!$G$8,IF(I64=5,Wertstufen!$H$8,0))))))</f>
        <v>4</v>
      </c>
      <c r="K64" s="12">
        <v>0</v>
      </c>
      <c r="L64" s="187">
        <f>IF(I64&gt;0,0,IF(K64=1,Wertstufen!$D$10, IF(K64=2,Wertstufen!$E$10,IF(K64=3,Wertstufen!$F$10,IF(K64=4,Wertstufen!$G$10,IF(K64=5,Wertstufen!$H$10,0))))))</f>
        <v>0</v>
      </c>
      <c r="M64" s="25">
        <f>IF(E64=1,1, IF(E64=2,0.9,IF(E64=3,0.8,IF(E64=4,0.75,IF(E64=5,0.7,0)))))</f>
        <v>0.9</v>
      </c>
      <c r="N64" s="22">
        <f t="shared" ref="N64:N66" si="9">IF(SUM(E64:L64)=0,0,IF(ISBLANK(M64),0,((F64+H64+J64+L64)*M64)))</f>
        <v>6.3</v>
      </c>
      <c r="O64" s="16" t="s">
        <v>181</v>
      </c>
    </row>
    <row r="65" spans="1:15" s="16" customFormat="1" ht="15" customHeight="1" x14ac:dyDescent="0.25">
      <c r="A65" s="26" t="s">
        <v>32</v>
      </c>
      <c r="B65" s="26" t="s">
        <v>53</v>
      </c>
      <c r="C65" s="40" t="s">
        <v>155</v>
      </c>
      <c r="D65" s="40" t="s">
        <v>35</v>
      </c>
      <c r="E65" s="14">
        <v>3</v>
      </c>
      <c r="F65" s="181">
        <f>IF(E65=1,Wertstufen!$D$4, IF(E65=2,Wertstufen!$E$4,IF(E65=3,Wertstufen!$F$4,IF(E65=4,Wertstufen!$G$4,IF(E65=5,Wertstufen!$H$4,0)))))</f>
        <v>4</v>
      </c>
      <c r="G65" s="8">
        <v>1</v>
      </c>
      <c r="H65" s="183">
        <f>IF(G65=1,Wertstufen!$D$6, IF(G65=2,Wertstufen!$E$6,IF(G65=3,Wertstufen!$F$6,IF(G65=4,Wertstufen!$G$6,IF(G65=5,Wertstufen!$H$6,0)))))</f>
        <v>1</v>
      </c>
      <c r="I65" s="10">
        <v>3</v>
      </c>
      <c r="J65" s="185">
        <f>IF(K65&gt;0,0,IF(I65=1,Wertstufen!$D$8, IF(I65=2,Wertstufen!$E$8,IF(I65=3,Wertstufen!$F$8,IF(I65=4,Wertstufen!$G$8,IF(I65=5,Wertstufen!$H$8,0))))))</f>
        <v>8</v>
      </c>
      <c r="K65" s="12">
        <v>0</v>
      </c>
      <c r="L65" s="187">
        <f>IF(I65&gt;0,0,IF(K65=1,Wertstufen!$D$10, IF(K65=2,Wertstufen!$E$10,IF(K65=3,Wertstufen!$F$10,IF(K65=4,Wertstufen!$G$10,IF(K65=5,Wertstufen!$H$10,0))))))</f>
        <v>0</v>
      </c>
      <c r="M65" s="25">
        <f>IF(E65=1,1, IF(E65=2,0.9,IF(E65=3,0.8,IF(E65=4,0.75,IF(E65=5,0.7,0)))))</f>
        <v>0.8</v>
      </c>
      <c r="N65" s="22">
        <f t="shared" si="9"/>
        <v>10.4</v>
      </c>
      <c r="O65" s="16" t="s">
        <v>182</v>
      </c>
    </row>
    <row r="66" spans="1:15" s="16" customFormat="1" ht="15" customHeight="1" x14ac:dyDescent="0.25">
      <c r="A66" s="26" t="s">
        <v>147</v>
      </c>
      <c r="B66" s="26" t="s">
        <v>104</v>
      </c>
      <c r="C66" s="40" t="s">
        <v>157</v>
      </c>
      <c r="D66" s="40" t="s">
        <v>105</v>
      </c>
      <c r="E66" s="14">
        <v>3</v>
      </c>
      <c r="F66" s="181">
        <f>IF(E66=1,Wertstufen!$D$4, IF(E66=2,Wertstufen!$E$4,IF(E66=3,Wertstufen!$F$4,IF(E66=4,Wertstufen!$G$4,IF(E66=5,Wertstufen!$H$4,0)))))</f>
        <v>4</v>
      </c>
      <c r="G66" s="8">
        <v>1</v>
      </c>
      <c r="H66" s="183">
        <f>IF(G66=1,Wertstufen!$D$6, IF(G66=2,Wertstufen!$E$6,IF(G66=3,Wertstufen!$F$6,IF(G66=4,Wertstufen!$G$6,IF(G66=5,Wertstufen!$H$6,0)))))</f>
        <v>1</v>
      </c>
      <c r="I66" s="10">
        <v>2</v>
      </c>
      <c r="J66" s="185">
        <f>IF(K66&gt;0,0,IF(I66=1,Wertstufen!$D$8, IF(I66=2,Wertstufen!$E$8,IF(I66=3,Wertstufen!$F$8,IF(I66=4,Wertstufen!$G$8,IF(I66=5,Wertstufen!$H$8,0))))))</f>
        <v>4</v>
      </c>
      <c r="K66" s="12">
        <v>0</v>
      </c>
      <c r="L66" s="187">
        <f>IF(I66&gt;0,0,IF(K66=1,Wertstufen!$D$10, IF(K66=2,Wertstufen!$E$10,IF(K66=3,Wertstufen!$F$10,IF(K66=4,Wertstufen!$G$10,IF(K66=5,Wertstufen!$H$10,0))))))</f>
        <v>0</v>
      </c>
      <c r="M66" s="25">
        <v>0.8</v>
      </c>
      <c r="N66" s="22">
        <f t="shared" si="9"/>
        <v>7.2</v>
      </c>
    </row>
    <row r="67" spans="1:15" s="16" customFormat="1" ht="15" customHeight="1" x14ac:dyDescent="0.25">
      <c r="A67" s="54" t="s">
        <v>108</v>
      </c>
      <c r="B67" s="26"/>
      <c r="C67" s="40"/>
      <c r="D67" s="40"/>
      <c r="E67" s="14"/>
      <c r="F67" s="181"/>
      <c r="G67" s="8"/>
      <c r="H67" s="183"/>
      <c r="I67" s="10"/>
      <c r="J67" s="185"/>
      <c r="K67" s="12"/>
      <c r="L67" s="187"/>
      <c r="M67" s="25"/>
      <c r="N67" s="22"/>
    </row>
    <row r="68" spans="1:15" s="16" customFormat="1" ht="15" customHeight="1" x14ac:dyDescent="0.25">
      <c r="A68" s="26" t="s">
        <v>109</v>
      </c>
      <c r="B68" s="26" t="s">
        <v>110</v>
      </c>
      <c r="C68" s="40"/>
      <c r="D68" s="40" t="s">
        <v>111</v>
      </c>
      <c r="E68" s="14">
        <v>2</v>
      </c>
      <c r="F68" s="181">
        <f>IF(E68=1,Wertstufen!$D$4, IF(E68=2,Wertstufen!$E$4,IF(E68=3,Wertstufen!$F$4,IF(E68=4,Wertstufen!$G$4,IF(E68=5,Wertstufen!$H$4,0)))))</f>
        <v>2</v>
      </c>
      <c r="G68" s="8">
        <v>2</v>
      </c>
      <c r="H68" s="183">
        <f>IF(G68=1,Wertstufen!$D$6, IF(G68=2,Wertstufen!$E$6,IF(G68=3,Wertstufen!$F$6,IF(G68=4,Wertstufen!$G$6,IF(G68=5,Wertstufen!$H$6,0)))))</f>
        <v>2</v>
      </c>
      <c r="I68" s="10">
        <v>2</v>
      </c>
      <c r="J68" s="185">
        <f>IF(K68&gt;0,0,IF(I68=1,Wertstufen!$D$8, IF(I68=2,Wertstufen!$E$8,IF(I68=3,Wertstufen!$F$8,IF(I68=4,Wertstufen!$G$8,IF(I68=5,Wertstufen!$H$8,0))))))</f>
        <v>4</v>
      </c>
      <c r="K68" s="12">
        <v>0</v>
      </c>
      <c r="L68" s="187">
        <f>IF(I68&gt;0,0,IF(K68=1,Wertstufen!$D$10, IF(K68=2,Wertstufen!$E$10,IF(K68=3,Wertstufen!$F$10,IF(K68=4,Wertstufen!$G$10,IF(K68=5,Wertstufen!$H$10,0))))))</f>
        <v>0</v>
      </c>
      <c r="M68" s="25">
        <f>IF(E68=1,1, IF(E68=2,0.9,IF(E68=3,0.8,IF(E68=4,0.75,IF(E68=5,0.7,0)))))</f>
        <v>0.9</v>
      </c>
      <c r="N68" s="22">
        <f t="shared" ref="N68:N70" si="10">IF(SUM(E68:L68)=0,0,IF(ISBLANK(M68),0,((F68+H68+J68+L68)*M68)))</f>
        <v>7.2</v>
      </c>
    </row>
    <row r="69" spans="1:15" s="16" customFormat="1" ht="15" customHeight="1" x14ac:dyDescent="0.25">
      <c r="A69" s="26" t="s">
        <v>72</v>
      </c>
      <c r="B69" s="26" t="s">
        <v>73</v>
      </c>
      <c r="C69" s="40"/>
      <c r="D69" s="40" t="s">
        <v>74</v>
      </c>
      <c r="E69" s="14">
        <v>2</v>
      </c>
      <c r="F69" s="181">
        <f>IF(E69=1,Wertstufen!$D$4, IF(E69=2,Wertstufen!$E$4,IF(E69=3,Wertstufen!$F$4,IF(E69=4,Wertstufen!$G$4,IF(E69=5,Wertstufen!$H$4,0)))))</f>
        <v>2</v>
      </c>
      <c r="G69" s="8">
        <v>2</v>
      </c>
      <c r="H69" s="183">
        <f>IF(G69=1,Wertstufen!$D$6, IF(G69=2,Wertstufen!$E$6,IF(G69=3,Wertstufen!$F$6,IF(G69=4,Wertstufen!$G$6,IF(G69=5,Wertstufen!$H$6,0)))))</f>
        <v>2</v>
      </c>
      <c r="I69" s="10">
        <v>2</v>
      </c>
      <c r="J69" s="185">
        <f>IF(K69&gt;0,0,IF(I69=1,Wertstufen!$D$8, IF(I69=2,Wertstufen!$E$8,IF(I69=3,Wertstufen!$F$8,IF(I69=4,Wertstufen!$G$8,IF(I69=5,Wertstufen!$H$8,0))))))</f>
        <v>4</v>
      </c>
      <c r="K69" s="12">
        <v>0</v>
      </c>
      <c r="L69" s="187">
        <f>IF(I69&gt;0,0,IF(K69=1,Wertstufen!$D$10, IF(K69=2,Wertstufen!$E$10,IF(K69=3,Wertstufen!$F$10,IF(K69=4,Wertstufen!$G$10,IF(K69=5,Wertstufen!$H$10,0))))))</f>
        <v>0</v>
      </c>
      <c r="M69" s="25">
        <f>IF(E69=1,1, IF(E69=2,0.9,IF(E69=3,0.8,IF(E69=4,0.75,IF(E69=5,0.7,0)))))</f>
        <v>0.9</v>
      </c>
      <c r="N69" s="22">
        <f t="shared" si="10"/>
        <v>7.2</v>
      </c>
    </row>
    <row r="70" spans="1:15" s="16" customFormat="1" ht="15" customHeight="1" x14ac:dyDescent="0.25">
      <c r="A70" s="26" t="s">
        <v>112</v>
      </c>
      <c r="B70" s="26" t="s">
        <v>113</v>
      </c>
      <c r="C70" s="40"/>
      <c r="D70" s="40" t="s">
        <v>114</v>
      </c>
      <c r="E70" s="14">
        <v>1</v>
      </c>
      <c r="F70" s="181">
        <f>IF(E70=1,Wertstufen!$D$4, IF(E70=2,Wertstufen!$E$4,IF(E70=3,Wertstufen!$F$4,IF(E70=4,Wertstufen!$G$4,IF(E70=5,Wertstufen!$H$4,0)))))</f>
        <v>1</v>
      </c>
      <c r="G70" s="8">
        <v>2</v>
      </c>
      <c r="H70" s="183">
        <f>IF(G70=1,Wertstufen!$D$6, IF(G70=2,Wertstufen!$E$6,IF(G70=3,Wertstufen!$F$6,IF(G70=4,Wertstufen!$G$6,IF(G70=5,Wertstufen!$H$6,0)))))</f>
        <v>2</v>
      </c>
      <c r="I70" s="10">
        <v>2</v>
      </c>
      <c r="J70" s="185">
        <f>IF(K70&gt;0,0,IF(I70=1,Wertstufen!$D$8, IF(I70=2,Wertstufen!$E$8,IF(I70=3,Wertstufen!$F$8,IF(I70=4,Wertstufen!$G$8,IF(I70=5,Wertstufen!$H$8,0))))))</f>
        <v>4</v>
      </c>
      <c r="K70" s="12">
        <v>0</v>
      </c>
      <c r="L70" s="187">
        <f>IF(I70&gt;0,0,IF(K70=1,Wertstufen!$D$10, IF(K70=2,Wertstufen!$E$10,IF(K70=3,Wertstufen!$F$10,IF(K70=4,Wertstufen!$G$10,IF(K70=5,Wertstufen!$H$10,0))))))</f>
        <v>0</v>
      </c>
      <c r="M70" s="25">
        <f>IF(E70=1,1, IF(E70=2,0.9,IF(E70=3,0.8,IF(E70=4,0.75,IF(E70=5,0.7,0)))))</f>
        <v>1</v>
      </c>
      <c r="N70" s="22">
        <f t="shared" si="10"/>
        <v>7</v>
      </c>
    </row>
    <row r="71" spans="1:15" s="16" customFormat="1" ht="15" customHeight="1" x14ac:dyDescent="0.25">
      <c r="A71" s="54" t="s">
        <v>161</v>
      </c>
      <c r="B71" s="26"/>
      <c r="C71" s="40"/>
      <c r="D71" s="40"/>
      <c r="E71" s="14"/>
      <c r="F71" s="181"/>
      <c r="G71" s="8"/>
      <c r="H71" s="183"/>
      <c r="I71" s="10"/>
      <c r="J71" s="185"/>
      <c r="K71" s="12"/>
      <c r="L71" s="187"/>
      <c r="M71" s="25"/>
      <c r="N71" s="22"/>
    </row>
    <row r="72" spans="1:15" s="16" customFormat="1" ht="15" customHeight="1" x14ac:dyDescent="0.25">
      <c r="A72" s="52" t="s">
        <v>83</v>
      </c>
      <c r="B72" s="44" t="s">
        <v>81</v>
      </c>
      <c r="C72" s="45"/>
      <c r="D72" s="45" t="s">
        <v>82</v>
      </c>
      <c r="E72" s="46">
        <v>2</v>
      </c>
      <c r="F72" s="181">
        <f>IF(E72=1,Wertstufen!$D$4, IF(E72=2,Wertstufen!$E$4,IF(E72=3,Wertstufen!$F$4,IF(E72=4,Wertstufen!$G$4,IF(E72=5,Wertstufen!$H$4,0)))))</f>
        <v>2</v>
      </c>
      <c r="G72" s="47">
        <v>1</v>
      </c>
      <c r="H72" s="183">
        <f>IF(G72=1,Wertstufen!$D$6, IF(G72=2,Wertstufen!$E$6,IF(G72=3,Wertstufen!$F$6,IF(G72=4,Wertstufen!$G$6,IF(G72=5,Wertstufen!$H$6,0)))))</f>
        <v>1</v>
      </c>
      <c r="I72" s="48">
        <v>2</v>
      </c>
      <c r="J72" s="185">
        <f>IF(K72&gt;0,0,IF(I72=1,Wertstufen!$D$8, IF(I72=2,Wertstufen!$E$8,IF(I72=3,Wertstufen!$F$8,IF(I72=4,Wertstufen!$G$8,IF(I72=5,Wertstufen!$H$8,0))))))</f>
        <v>4</v>
      </c>
      <c r="K72" s="49">
        <v>0</v>
      </c>
      <c r="L72" s="187">
        <f>IF(I72&gt;0,0,IF(K72=1,Wertstufen!$D$10, IF(K72=2,Wertstufen!$E$10,IF(K72=3,Wertstufen!$F$10,IF(K72=4,Wertstufen!$G$10,IF(K72=5,Wertstufen!$H$10,0))))))</f>
        <v>0</v>
      </c>
      <c r="M72" s="50">
        <f t="shared" ref="M72:M77" si="11">IF(E72=1,1, IF(E72=2,0.9,IF(E72=3,0.8,IF(E72=4,0.75,IF(E72=5,0.7,0)))))</f>
        <v>0.9</v>
      </c>
      <c r="N72" s="22">
        <f t="shared" ref="N72:N77" si="12">IF(SUM(E72:L72)=0,0,IF(ISBLANK(M72),0,((F72+H72+J72+L72)*M72)))</f>
        <v>6.3</v>
      </c>
      <c r="O72" s="52"/>
    </row>
    <row r="73" spans="1:15" s="16" customFormat="1" ht="15" customHeight="1" x14ac:dyDescent="0.25">
      <c r="A73" s="52" t="s">
        <v>80</v>
      </c>
      <c r="B73" s="44" t="s">
        <v>78</v>
      </c>
      <c r="C73" s="45"/>
      <c r="D73" s="45" t="s">
        <v>79</v>
      </c>
      <c r="E73" s="46">
        <v>3</v>
      </c>
      <c r="F73" s="181">
        <f>IF(E73=1,Wertstufen!$D$4, IF(E73=2,Wertstufen!$E$4,IF(E73=3,Wertstufen!$F$4,IF(E73=4,Wertstufen!$G$4,IF(E73=5,Wertstufen!$H$4,0)))))</f>
        <v>4</v>
      </c>
      <c r="G73" s="47">
        <v>4</v>
      </c>
      <c r="H73" s="183">
        <f>IF(G73=1,Wertstufen!$D$6, IF(G73=2,Wertstufen!$E$6,IF(G73=3,Wertstufen!$F$6,IF(G73=4,Wertstufen!$G$6,IF(G73=5,Wertstufen!$H$6,0)))))</f>
        <v>8</v>
      </c>
      <c r="I73" s="48">
        <v>2</v>
      </c>
      <c r="J73" s="185">
        <f>IF(K73&gt;0,0,IF(I73=1,Wertstufen!$D$8, IF(I73=2,Wertstufen!$E$8,IF(I73=3,Wertstufen!$F$8,IF(I73=4,Wertstufen!$G$8,IF(I73=5,Wertstufen!$H$8,0))))))</f>
        <v>4</v>
      </c>
      <c r="K73" s="49">
        <v>0</v>
      </c>
      <c r="L73" s="187">
        <f>IF(I73&gt;0,0,IF(K73=1,Wertstufen!$D$10, IF(K73=2,Wertstufen!$E$10,IF(K73=3,Wertstufen!$F$10,IF(K73=4,Wertstufen!$G$10,IF(K73=5,Wertstufen!$H$10,0))))))</f>
        <v>0</v>
      </c>
      <c r="M73" s="50">
        <f t="shared" si="11"/>
        <v>0.8</v>
      </c>
      <c r="N73" s="22">
        <f t="shared" si="12"/>
        <v>12.8</v>
      </c>
      <c r="O73" s="52"/>
    </row>
    <row r="74" spans="1:15" s="16" customFormat="1" ht="15" customHeight="1" x14ac:dyDescent="0.25">
      <c r="A74" s="26" t="s">
        <v>84</v>
      </c>
      <c r="B74" s="26"/>
      <c r="C74" s="40"/>
      <c r="D74" s="40"/>
      <c r="E74" s="14">
        <v>2</v>
      </c>
      <c r="F74" s="181">
        <f>IF(E74=1,Wertstufen!$D$4, IF(E74=2,Wertstufen!$E$4,IF(E74=3,Wertstufen!$F$4,IF(E74=4,Wertstufen!$G$4,IF(E74=5,Wertstufen!$H$4,0)))))</f>
        <v>2</v>
      </c>
      <c r="G74" s="8">
        <v>1</v>
      </c>
      <c r="H74" s="183">
        <f>IF(G74=1,Wertstufen!$D$6, IF(G74=2,Wertstufen!$E$6,IF(G74=3,Wertstufen!$F$6,IF(G74=4,Wertstufen!$G$6,IF(G74=5,Wertstufen!$H$6,0)))))</f>
        <v>1</v>
      </c>
      <c r="I74" s="10">
        <v>2</v>
      </c>
      <c r="J74" s="185">
        <f>IF(K74&gt;0,0,IF(I74=1,Wertstufen!$D$8, IF(I74=2,Wertstufen!$E$8,IF(I74=3,Wertstufen!$F$8,IF(I74=4,Wertstufen!$G$8,IF(I74=5,Wertstufen!$H$8,0))))))</f>
        <v>4</v>
      </c>
      <c r="K74" s="12">
        <v>0</v>
      </c>
      <c r="L74" s="187">
        <f>IF(I74&gt;0,0,IF(K74=1,Wertstufen!$D$10, IF(K74=2,Wertstufen!$E$10,IF(K74=3,Wertstufen!$F$10,IF(K74=4,Wertstufen!$G$10,IF(K74=5,Wertstufen!$H$10,0))))))</f>
        <v>0</v>
      </c>
      <c r="M74" s="25">
        <f t="shared" si="11"/>
        <v>0.9</v>
      </c>
      <c r="N74" s="22">
        <f t="shared" si="12"/>
        <v>6.3</v>
      </c>
      <c r="O74" s="16" t="s">
        <v>149</v>
      </c>
    </row>
    <row r="75" spans="1:15" s="52" customFormat="1" ht="15" customHeight="1" x14ac:dyDescent="0.25">
      <c r="A75" s="26" t="s">
        <v>85</v>
      </c>
      <c r="B75" s="26"/>
      <c r="C75" s="40"/>
      <c r="D75" s="40"/>
      <c r="E75" s="14">
        <v>3</v>
      </c>
      <c r="F75" s="181">
        <f>IF(E75=1,Wertstufen!$D$4, IF(E75=2,Wertstufen!$E$4,IF(E75=3,Wertstufen!$F$4,IF(E75=4,Wertstufen!$G$4,IF(E75=5,Wertstufen!$H$4,0)))))</f>
        <v>4</v>
      </c>
      <c r="G75" s="8">
        <v>1</v>
      </c>
      <c r="H75" s="183">
        <f>IF(G75=1,Wertstufen!$D$6, IF(G75=2,Wertstufen!$E$6,IF(G75=3,Wertstufen!$F$6,IF(G75=4,Wertstufen!$G$6,IF(G75=5,Wertstufen!$H$6,0)))))</f>
        <v>1</v>
      </c>
      <c r="I75" s="10">
        <v>3</v>
      </c>
      <c r="J75" s="185">
        <f>IF(K75&gt;0,0,IF(I75=1,Wertstufen!$D$8, IF(I75=2,Wertstufen!$E$8,IF(I75=3,Wertstufen!$F$8,IF(I75=4,Wertstufen!$G$8,IF(I75=5,Wertstufen!$H$8,0))))))</f>
        <v>8</v>
      </c>
      <c r="K75" s="12">
        <v>0</v>
      </c>
      <c r="L75" s="187">
        <f>IF(I75&gt;0,0,IF(K75=1,Wertstufen!$D$10, IF(K75=2,Wertstufen!$E$10,IF(K75=3,Wertstufen!$F$10,IF(K75=4,Wertstufen!$G$10,IF(K75=5,Wertstufen!$H$10,0))))))</f>
        <v>0</v>
      </c>
      <c r="M75" s="25">
        <f t="shared" si="11"/>
        <v>0.8</v>
      </c>
      <c r="N75" s="22">
        <f t="shared" si="12"/>
        <v>10.4</v>
      </c>
      <c r="O75" s="16" t="s">
        <v>148</v>
      </c>
    </row>
    <row r="76" spans="1:15" s="52" customFormat="1" ht="15" customHeight="1" x14ac:dyDescent="0.25">
      <c r="A76" s="26" t="s">
        <v>163</v>
      </c>
      <c r="B76" s="26"/>
      <c r="C76" s="40"/>
      <c r="D76" s="40"/>
      <c r="E76" s="14">
        <v>2</v>
      </c>
      <c r="F76" s="181">
        <f>IF(E76=1,Wertstufen!$D$4, IF(E76=2,Wertstufen!$E$4,IF(E76=3,Wertstufen!$F$4,IF(E76=4,Wertstufen!$G$4,IF(E76=5,Wertstufen!$H$4,0)))))</f>
        <v>2</v>
      </c>
      <c r="G76" s="8">
        <v>1</v>
      </c>
      <c r="H76" s="183">
        <f>IF(G76=1,Wertstufen!$D$6, IF(G76=2,Wertstufen!$E$6,IF(G76=3,Wertstufen!$F$6,IF(G76=4,Wertstufen!$G$6,IF(G76=5,Wertstufen!$H$6,0)))))</f>
        <v>1</v>
      </c>
      <c r="I76" s="10">
        <v>2</v>
      </c>
      <c r="J76" s="185">
        <f>IF(K76&gt;0,0,IF(I76=1,Wertstufen!$D$8, IF(I76=2,Wertstufen!$E$8,IF(I76=3,Wertstufen!$F$8,IF(I76=4,Wertstufen!$G$8,IF(I76=5,Wertstufen!$H$8,0))))))</f>
        <v>4</v>
      </c>
      <c r="K76" s="12">
        <v>0</v>
      </c>
      <c r="L76" s="187">
        <f>IF(I76&gt;0,0,IF(K76=1,Wertstufen!$D$10, IF(K76=2,Wertstufen!$E$10,IF(K76=3,Wertstufen!$F$10,IF(K76=4,Wertstufen!$G$10,IF(K76=5,Wertstufen!$H$10,0))))))</f>
        <v>0</v>
      </c>
      <c r="M76" s="25">
        <f t="shared" si="11"/>
        <v>0.9</v>
      </c>
      <c r="N76" s="22">
        <f t="shared" si="12"/>
        <v>6.3</v>
      </c>
      <c r="O76" s="16" t="s">
        <v>172</v>
      </c>
    </row>
    <row r="77" spans="1:15" s="52" customFormat="1" ht="15" customHeight="1" x14ac:dyDescent="0.25">
      <c r="A77" s="26" t="s">
        <v>162</v>
      </c>
      <c r="B77" s="26"/>
      <c r="C77" s="40"/>
      <c r="D77" s="40"/>
      <c r="E77" s="14">
        <v>3</v>
      </c>
      <c r="F77" s="181">
        <f>IF(E77=1,Wertstufen!$D$4, IF(E77=2,Wertstufen!$E$4,IF(E77=3,Wertstufen!$F$4,IF(E77=4,Wertstufen!$G$4,IF(E77=5,Wertstufen!$H$4,0)))))</f>
        <v>4</v>
      </c>
      <c r="G77" s="8">
        <v>1</v>
      </c>
      <c r="H77" s="183">
        <f>IF(G77=1,Wertstufen!$D$6, IF(G77=2,Wertstufen!$E$6,IF(G77=3,Wertstufen!$F$6,IF(G77=4,Wertstufen!$G$6,IF(G77=5,Wertstufen!$H$6,0)))))</f>
        <v>1</v>
      </c>
      <c r="I77" s="10">
        <v>3</v>
      </c>
      <c r="J77" s="185">
        <f>IF(K77&gt;0,0,IF(I77=1,Wertstufen!$D$8, IF(I77=2,Wertstufen!$E$8,IF(I77=3,Wertstufen!$F$8,IF(I77=4,Wertstufen!$G$8,IF(I77=5,Wertstufen!$H$8,0))))))</f>
        <v>8</v>
      </c>
      <c r="K77" s="12">
        <v>0</v>
      </c>
      <c r="L77" s="187">
        <f>IF(I77&gt;0,0,IF(K77=1,Wertstufen!$D$10, IF(K77=2,Wertstufen!$E$10,IF(K77=3,Wertstufen!$F$10,IF(K77=4,Wertstufen!$G$10,IF(K77=5,Wertstufen!$H$10,0))))))</f>
        <v>0</v>
      </c>
      <c r="M77" s="25">
        <f t="shared" si="11"/>
        <v>0.8</v>
      </c>
      <c r="N77" s="22">
        <f t="shared" si="12"/>
        <v>10.4</v>
      </c>
      <c r="O77" s="16" t="s">
        <v>173</v>
      </c>
    </row>
    <row r="78" spans="1:15" s="16" customFormat="1" ht="15" customHeight="1" x14ac:dyDescent="0.25">
      <c r="A78" s="55" t="s">
        <v>117</v>
      </c>
      <c r="B78" s="44"/>
      <c r="C78" s="45"/>
      <c r="D78" s="45"/>
      <c r="E78" s="46"/>
      <c r="F78" s="181"/>
      <c r="G78" s="47"/>
      <c r="H78" s="183"/>
      <c r="I78" s="48"/>
      <c r="J78" s="185"/>
      <c r="K78" s="49"/>
      <c r="L78" s="187"/>
      <c r="M78" s="50"/>
      <c r="N78" s="51"/>
      <c r="O78" s="52"/>
    </row>
    <row r="79" spans="1:15" s="16" customFormat="1" ht="15" customHeight="1" x14ac:dyDescent="0.25">
      <c r="A79" s="52" t="s">
        <v>93</v>
      </c>
      <c r="B79" s="44" t="s">
        <v>94</v>
      </c>
      <c r="C79" s="45"/>
      <c r="D79" s="45" t="s">
        <v>92</v>
      </c>
      <c r="E79" s="46">
        <v>4</v>
      </c>
      <c r="F79" s="181">
        <f>IF(E79=1,Wertstufen!$D$4, IF(E79=2,Wertstufen!$E$4,IF(E79=3,Wertstufen!$F$4,IF(E79=4,Wertstufen!$G$4,IF(E79=5,Wertstufen!$H$4,0)))))</f>
        <v>8</v>
      </c>
      <c r="G79" s="47">
        <v>5</v>
      </c>
      <c r="H79" s="183">
        <f>IF(G79=1,Wertstufen!$D$6, IF(G79=2,Wertstufen!$E$6,IF(G79=3,Wertstufen!$F$6,IF(G79=4,Wertstufen!$G$6,IF(G79=5,Wertstufen!$H$6,0)))))</f>
        <v>16</v>
      </c>
      <c r="I79" s="48">
        <v>0</v>
      </c>
      <c r="J79" s="185">
        <f>IF(K79&gt;0,0,IF(I79=1,Wertstufen!$D$8, IF(I79=2,Wertstufen!$E$8,IF(I79=3,Wertstufen!$F$8,IF(I79=4,Wertstufen!$G$8,IF(I79=5,Wertstufen!$H$8,0))))))</f>
        <v>0</v>
      </c>
      <c r="K79" s="49">
        <v>4</v>
      </c>
      <c r="L79" s="187">
        <f>IF(I79&gt;0,0,IF(K79=1,Wertstufen!$D$10, IF(K79=2,Wertstufen!$E$10,IF(K79=3,Wertstufen!$F$10,IF(K79=4,Wertstufen!$G$10,IF(K79=5,Wertstufen!$H$10,0))))))</f>
        <v>16</v>
      </c>
      <c r="M79" s="50">
        <f>IF(E79=1,1, IF(E79=2,0.9,IF(E79=3,0.8,IF(E79=4,0.75,IF(E79=5,0.7,0)))))</f>
        <v>0.75</v>
      </c>
      <c r="N79" s="22">
        <f t="shared" ref="N79:N82" si="13">IF(SUM(E79:L79)=0,0,IF(ISBLANK(M79),0,((F79+H79+J79+L79)*M79)))</f>
        <v>30</v>
      </c>
      <c r="O79" s="52"/>
    </row>
    <row r="80" spans="1:15" s="16" customFormat="1" ht="15" customHeight="1" x14ac:dyDescent="0.25">
      <c r="A80" s="52" t="s">
        <v>86</v>
      </c>
      <c r="B80" s="44" t="s">
        <v>87</v>
      </c>
      <c r="C80" s="45"/>
      <c r="D80" s="45" t="s">
        <v>88</v>
      </c>
      <c r="E80" s="46">
        <v>4</v>
      </c>
      <c r="F80" s="181">
        <f>IF(E80=1,Wertstufen!$D$4, IF(E80=2,Wertstufen!$E$4,IF(E80=3,Wertstufen!$F$4,IF(E80=4,Wertstufen!$G$4,IF(E80=5,Wertstufen!$H$4,0)))))</f>
        <v>8</v>
      </c>
      <c r="G80" s="47">
        <v>4</v>
      </c>
      <c r="H80" s="183">
        <f>IF(G80=1,Wertstufen!$D$6, IF(G80=2,Wertstufen!$E$6,IF(G80=3,Wertstufen!$F$6,IF(G80=4,Wertstufen!$G$6,IF(G80=5,Wertstufen!$H$6,0)))))</f>
        <v>8</v>
      </c>
      <c r="I80" s="48">
        <v>0</v>
      </c>
      <c r="J80" s="185">
        <f>IF(K80&gt;0,0,IF(I80=1,Wertstufen!$D$8, IF(I80=2,Wertstufen!$E$8,IF(I80=3,Wertstufen!$F$8,IF(I80=4,Wertstufen!$G$8,IF(I80=5,Wertstufen!$H$8,0))))))</f>
        <v>0</v>
      </c>
      <c r="K80" s="49">
        <v>3</v>
      </c>
      <c r="L80" s="187">
        <f>IF(I80&gt;0,0,IF(K80=1,Wertstufen!$D$10, IF(K80=2,Wertstufen!$E$10,IF(K80=3,Wertstufen!$F$10,IF(K80=4,Wertstufen!$G$10,IF(K80=5,Wertstufen!$H$10,0))))))</f>
        <v>8</v>
      </c>
      <c r="M80" s="50">
        <f>IF(E80=1,1, IF(E80=2,0.9,IF(E80=3,0.8,IF(E80=4,0.75,IF(E80=5,0.7,0)))))</f>
        <v>0.75</v>
      </c>
      <c r="N80" s="22">
        <f t="shared" si="13"/>
        <v>18</v>
      </c>
      <c r="O80" s="52"/>
    </row>
    <row r="81" spans="1:15" s="16" customFormat="1" ht="15" customHeight="1" x14ac:dyDescent="0.25">
      <c r="A81" s="52" t="s">
        <v>89</v>
      </c>
      <c r="B81" s="44" t="s">
        <v>90</v>
      </c>
      <c r="C81" s="45"/>
      <c r="D81" s="45" t="s">
        <v>91</v>
      </c>
      <c r="E81" s="46">
        <v>3</v>
      </c>
      <c r="F81" s="181">
        <f>IF(E81=1,Wertstufen!$D$4, IF(E81=2,Wertstufen!$E$4,IF(E81=3,Wertstufen!$F$4,IF(E81=4,Wertstufen!$G$4,IF(E81=5,Wertstufen!$H$4,0)))))</f>
        <v>4</v>
      </c>
      <c r="G81" s="47">
        <v>3</v>
      </c>
      <c r="H81" s="183">
        <f>IF(G81=1,Wertstufen!$D$6, IF(G81=2,Wertstufen!$E$6,IF(G81=3,Wertstufen!$F$6,IF(G81=4,Wertstufen!$G$6,IF(G81=5,Wertstufen!$H$6,0)))))</f>
        <v>4</v>
      </c>
      <c r="I81" s="48">
        <v>2</v>
      </c>
      <c r="J81" s="185">
        <f>IF(K81&gt;0,0,IF(I81=1,Wertstufen!$D$8, IF(I81=2,Wertstufen!$E$8,IF(I81=3,Wertstufen!$F$8,IF(I81=4,Wertstufen!$G$8,IF(I81=5,Wertstufen!$H$8,0))))))</f>
        <v>4</v>
      </c>
      <c r="K81" s="49">
        <v>0</v>
      </c>
      <c r="L81" s="187">
        <f>IF(I81&gt;0,0,IF(K81=1,Wertstufen!$D$10, IF(K81=2,Wertstufen!$E$10,IF(K81=3,Wertstufen!$F$10,IF(K81=4,Wertstufen!$G$10,IF(K81=5,Wertstufen!$H$10,0))))))</f>
        <v>0</v>
      </c>
      <c r="M81" s="50">
        <f>IF(E81=1,1, IF(E81=2,0.9,IF(E81=3,0.8,IF(E81=4,0.75,IF(E81=5,0.7,0)))))</f>
        <v>0.8</v>
      </c>
      <c r="N81" s="22">
        <f t="shared" si="13"/>
        <v>9.6000000000000014</v>
      </c>
      <c r="O81" s="52"/>
    </row>
    <row r="82" spans="1:15" s="16" customFormat="1" ht="15" customHeight="1" x14ac:dyDescent="0.25">
      <c r="A82" s="52" t="s">
        <v>119</v>
      </c>
      <c r="B82" s="44" t="s">
        <v>120</v>
      </c>
      <c r="C82" s="45"/>
      <c r="D82" s="45" t="s">
        <v>121</v>
      </c>
      <c r="E82" s="46">
        <v>3</v>
      </c>
      <c r="F82" s="181">
        <f>IF(E82=1,Wertstufen!$D$4, IF(E82=2,Wertstufen!$E$4,IF(E82=3,Wertstufen!$F$4,IF(E82=4,Wertstufen!$G$4,IF(E82=5,Wertstufen!$H$4,0)))))</f>
        <v>4</v>
      </c>
      <c r="G82" s="47">
        <v>1</v>
      </c>
      <c r="H82" s="183">
        <f>IF(G82=1,Wertstufen!$D$6, IF(G82=2,Wertstufen!$E$6,IF(G82=3,Wertstufen!$F$6,IF(G82=4,Wertstufen!$G$6,IF(G82=5,Wertstufen!$H$6,0)))))</f>
        <v>1</v>
      </c>
      <c r="I82" s="48">
        <v>2</v>
      </c>
      <c r="J82" s="185">
        <f>IF(K82&gt;0,0,IF(I82=1,Wertstufen!$D$8, IF(I82=2,Wertstufen!$E$8,IF(I82=3,Wertstufen!$F$8,IF(I82=4,Wertstufen!$G$8,IF(I82=5,Wertstufen!$H$8,0))))))</f>
        <v>4</v>
      </c>
      <c r="K82" s="49">
        <v>0</v>
      </c>
      <c r="L82" s="187">
        <f>IF(I82&gt;0,0,IF(K82=1,Wertstufen!$D$10, IF(K82=2,Wertstufen!$E$10,IF(K82=3,Wertstufen!$F$10,IF(K82=4,Wertstufen!$G$10,IF(K82=5,Wertstufen!$H$10,0))))))</f>
        <v>0</v>
      </c>
      <c r="M82" s="50">
        <f>IF(E82=1,1, IF(E82=2,0.9,IF(E82=3,0.8,IF(E82=4,0.75,IF(E82=5,0.7,0)))))</f>
        <v>0.8</v>
      </c>
      <c r="N82" s="22">
        <f t="shared" si="13"/>
        <v>7.2</v>
      </c>
      <c r="O82" s="52"/>
    </row>
    <row r="83" spans="1:15" ht="15" customHeight="1" x14ac:dyDescent="0.25">
      <c r="A83" s="55" t="s">
        <v>122</v>
      </c>
      <c r="E83" s="14"/>
      <c r="F83" s="181"/>
      <c r="G83" s="8"/>
      <c r="H83" s="183"/>
      <c r="I83" s="10"/>
      <c r="J83" s="185"/>
      <c r="K83" s="12"/>
      <c r="L83" s="187"/>
      <c r="M83" s="25"/>
      <c r="N83" s="22"/>
    </row>
    <row r="84" spans="1:15" ht="15" customHeight="1" x14ac:dyDescent="0.25">
      <c r="A84" s="52" t="s">
        <v>124</v>
      </c>
      <c r="B84" s="44" t="s">
        <v>125</v>
      </c>
      <c r="C84" s="45"/>
      <c r="D84" s="39" t="s">
        <v>126</v>
      </c>
      <c r="E84" s="46">
        <v>1</v>
      </c>
      <c r="F84" s="181">
        <f>IF(E84=1,Wertstufen!$D$4, IF(E84=2,Wertstufen!$E$4,IF(E84=3,Wertstufen!$F$4,IF(E84=4,Wertstufen!$G$4,IF(E84=5,Wertstufen!$H$4,0)))))</f>
        <v>1</v>
      </c>
      <c r="G84" s="47">
        <v>1</v>
      </c>
      <c r="H84" s="183">
        <f>IF(G84=1,Wertstufen!$D$6, IF(G84=2,Wertstufen!$E$6,IF(G84=3,Wertstufen!$F$6,IF(G84=4,Wertstufen!$G$6,IF(G84=5,Wertstufen!$H$6,0)))))</f>
        <v>1</v>
      </c>
      <c r="I84" s="48">
        <v>2</v>
      </c>
      <c r="J84" s="185">
        <f>IF(K84&gt;0,0,IF(I84=1,Wertstufen!$D$8, IF(I84=2,Wertstufen!$E$8,IF(I84=3,Wertstufen!$F$8,IF(I84=4,Wertstufen!$G$8,IF(I84=5,Wertstufen!$H$8,0))))))</f>
        <v>4</v>
      </c>
      <c r="K84" s="49">
        <v>0</v>
      </c>
      <c r="L84" s="187">
        <f>IF(I84&gt;0,0,IF(K84=1,Wertstufen!$D$10, IF(K84=2,Wertstufen!$E$10,IF(K84=3,Wertstufen!$F$10,IF(K84=4,Wertstufen!$G$10,IF(K84=5,Wertstufen!$H$10,0))))))</f>
        <v>0</v>
      </c>
      <c r="M84" s="50">
        <f>IF(E84=1,1, IF(E84=2,0.9,IF(E84=3,0.8,IF(E84=4,0.75,IF(E84=5,0.7,0)))))</f>
        <v>1</v>
      </c>
      <c r="N84" s="22">
        <f>IF(SUM(E84:L84)=0,0,IF(ISBLANK(M84),0,((F84+H84+J84+L84)*M84)))</f>
        <v>6</v>
      </c>
    </row>
    <row r="85" spans="1:15" ht="15" customHeight="1" x14ac:dyDescent="0.25">
      <c r="A85" s="53" t="s">
        <v>123</v>
      </c>
      <c r="E85" s="14"/>
      <c r="F85" s="181"/>
      <c r="G85" s="8"/>
      <c r="H85" s="183"/>
      <c r="I85" s="10"/>
      <c r="J85" s="185"/>
      <c r="K85" s="12"/>
      <c r="L85" s="187"/>
      <c r="M85" s="25"/>
      <c r="N85" s="22"/>
    </row>
    <row r="86" spans="1:15" s="52" customFormat="1" ht="15" customHeight="1" x14ac:dyDescent="0.25">
      <c r="A86" s="26" t="s">
        <v>158</v>
      </c>
      <c r="B86" s="26"/>
      <c r="C86" s="40"/>
      <c r="D86" s="40"/>
      <c r="E86" s="14">
        <v>3</v>
      </c>
      <c r="F86" s="181">
        <f>IF(E86=1,Wertstufen!$D$4, IF(E86=2,Wertstufen!$E$4,IF(E86=3,Wertstufen!$F$4,IF(E86=4,Wertstufen!$G$4,IF(E86=5,Wertstufen!$H$4,0)))))</f>
        <v>4</v>
      </c>
      <c r="G86" s="8">
        <v>2</v>
      </c>
      <c r="H86" s="183">
        <f>IF(G86=1,Wertstufen!$D$6, IF(G86=2,Wertstufen!$E$6,IF(G86=3,Wertstufen!$F$6,IF(G86=4,Wertstufen!$G$6,IF(G86=5,Wertstufen!$H$6,0)))))</f>
        <v>2</v>
      </c>
      <c r="I86" s="10">
        <v>1</v>
      </c>
      <c r="J86" s="185">
        <f>IF(K86&gt;0,0,IF(I86=1,Wertstufen!$D$8, IF(I86=2,Wertstufen!$E$8,IF(I86=3,Wertstufen!$F$8,IF(I86=4,Wertstufen!$G$8,IF(I86=5,Wertstufen!$H$8,0))))))</f>
        <v>2</v>
      </c>
      <c r="K86" s="12">
        <v>0</v>
      </c>
      <c r="L86" s="187">
        <f>IF(I86&gt;0,0,IF(K86=1,Wertstufen!$D$10, IF(K86=2,Wertstufen!$E$10,IF(K86=3,Wertstufen!$F$10,IF(K86=4,Wertstufen!$G$10,IF(K86=5,Wertstufen!$H$10,0))))))</f>
        <v>0</v>
      </c>
      <c r="M86" s="25">
        <f>IF(E86=1,1, IF(E86=2,0.9,IF(E86=3,0.8,IF(E86=4,0.75,IF(E86=5,0.7,0)))))</f>
        <v>0.8</v>
      </c>
      <c r="N86" s="22">
        <f t="shared" ref="N86:N87" si="14">IF(SUM(E86:L86)=0,0,IF(ISBLANK(M86),0,((F86+H86+J86+L86)*M86)))</f>
        <v>6.4</v>
      </c>
      <c r="O86" s="16"/>
    </row>
    <row r="87" spans="1:15" s="52" customFormat="1" ht="15" customHeight="1" x14ac:dyDescent="0.25">
      <c r="A87" s="26" t="s">
        <v>159</v>
      </c>
      <c r="B87" s="26"/>
      <c r="C87" s="40"/>
      <c r="D87" s="40"/>
      <c r="E87" s="14">
        <v>3</v>
      </c>
      <c r="F87" s="181">
        <f>IF(E87=1,Wertstufen!$D$4, IF(E87=2,Wertstufen!$E$4,IF(E87=3,Wertstufen!$F$4,IF(E87=4,Wertstufen!$G$4,IF(E87=5,Wertstufen!$H$4,0)))))</f>
        <v>4</v>
      </c>
      <c r="G87" s="8">
        <v>3</v>
      </c>
      <c r="H87" s="183">
        <f>IF(G87=1,Wertstufen!$D$6, IF(G87=2,Wertstufen!$E$6,IF(G87=3,Wertstufen!$F$6,IF(G87=4,Wertstufen!$G$6,IF(G87=5,Wertstufen!$H$6,0)))))</f>
        <v>4</v>
      </c>
      <c r="I87" s="10">
        <v>2</v>
      </c>
      <c r="J87" s="185">
        <f>IF(K87&gt;0,0,IF(I87=1,Wertstufen!$D$8, IF(I87=2,Wertstufen!$E$8,IF(I87=3,Wertstufen!$F$8,IF(I87=4,Wertstufen!$G$8,IF(I87=5,Wertstufen!$H$8,0))))))</f>
        <v>4</v>
      </c>
      <c r="K87" s="12">
        <v>0</v>
      </c>
      <c r="L87" s="187">
        <f>IF(I87&gt;0,0,IF(K87=1,Wertstufen!$D$10, IF(K87=2,Wertstufen!$E$10,IF(K87=3,Wertstufen!$F$10,IF(K87=4,Wertstufen!$G$10,IF(K87=5,Wertstufen!$H$10,0))))))</f>
        <v>0</v>
      </c>
      <c r="M87" s="25">
        <f>IF(E87=1,1, IF(E87=2,0.9,IF(E87=3,0.8,IF(E87=4,0.75,IF(E87=5,0.7,0)))))</f>
        <v>0.8</v>
      </c>
      <c r="N87" s="22">
        <f t="shared" si="14"/>
        <v>9.6000000000000014</v>
      </c>
      <c r="O87" s="16"/>
    </row>
    <row r="88" spans="1:15" s="52" customFormat="1" ht="15" customHeight="1" x14ac:dyDescent="0.25">
      <c r="A88" s="192" t="s">
        <v>160</v>
      </c>
      <c r="B88" s="192"/>
      <c r="C88" s="193"/>
      <c r="D88" s="193"/>
      <c r="E88" s="188">
        <v>3</v>
      </c>
      <c r="F88" s="181">
        <f>IF(E88=1,Wertstufen!$D$4, IF(E88=2,Wertstufen!$E$4,IF(E88=3,Wertstufen!$F$4,IF(E88=4,Wertstufen!$G$4,IF(E88=5,Wertstufen!$H$4,0)))))</f>
        <v>4</v>
      </c>
      <c r="G88" s="182">
        <v>3</v>
      </c>
      <c r="H88" s="183">
        <f>IF(G88=1,Wertstufen!$D$6, IF(G88=2,Wertstufen!$E$6,IF(G88=3,Wertstufen!$F$6,IF(G88=4,Wertstufen!$G$6,IF(G88=5,Wertstufen!$H$6,0)))))</f>
        <v>4</v>
      </c>
      <c r="I88" s="184">
        <v>3</v>
      </c>
      <c r="J88" s="185">
        <f>IF(K88&gt;0,0,IF(I88=1,Wertstufen!$D$8, IF(I88=2,Wertstufen!$E$8,IF(I88=3,Wertstufen!$F$8,IF(I88=4,Wertstufen!$G$8,IF(I88=5,Wertstufen!$H$8,0))))))</f>
        <v>8</v>
      </c>
      <c r="K88" s="186">
        <v>0</v>
      </c>
      <c r="L88" s="187">
        <f>IF(I88&gt;0,0,IF(K88=1,Wertstufen!$D$10, IF(K88=2,Wertstufen!$E$10,IF(K88=3,Wertstufen!$F$10,IF(K88=4,Wertstufen!$G$10,IF(K88=5,Wertstufen!$H$10,0))))))</f>
        <v>0</v>
      </c>
      <c r="M88" s="191">
        <f>IF(E88=1,1, IF(E88=2,0.9,IF(E88=3,0.8,IF(E88=4,0.75,IF(E88=5,0.7,0)))))</f>
        <v>0.8</v>
      </c>
      <c r="N88" s="190">
        <f t="shared" ref="N88" si="15">IF(SUM(E88:L88)=0,0,IF(ISBLANK(M88),0,((F88+H88+J88+L88)*M88)))</f>
        <v>12.8</v>
      </c>
      <c r="O88" s="189"/>
    </row>
    <row r="89" spans="1:15" s="180" customFormat="1" ht="15" customHeight="1" x14ac:dyDescent="0.25">
      <c r="A89" s="210" t="s">
        <v>200</v>
      </c>
      <c r="B89" s="211"/>
      <c r="C89" s="212"/>
      <c r="D89" s="212"/>
      <c r="E89" s="188"/>
      <c r="F89" s="181"/>
      <c r="G89" s="182"/>
      <c r="H89" s="183"/>
      <c r="I89" s="184"/>
      <c r="J89" s="185"/>
      <c r="K89" s="186"/>
      <c r="L89" s="187"/>
      <c r="M89" s="215"/>
      <c r="N89" s="216"/>
      <c r="O89" s="211"/>
    </row>
    <row r="90" spans="1:15" s="52" customFormat="1" ht="15" customHeight="1" x14ac:dyDescent="0.25">
      <c r="A90" s="194" t="s">
        <v>203</v>
      </c>
      <c r="B90" s="213"/>
      <c r="C90" s="214"/>
      <c r="D90" s="214"/>
      <c r="E90" s="188">
        <v>1</v>
      </c>
      <c r="F90" s="181">
        <f>IF(E90=1,Wertstufen!$D$4, IF(E90=2,Wertstufen!$E$4,IF(E90=3,Wertstufen!$F$4,IF(E90=4,Wertstufen!$G$4,IF(E90=5,Wertstufen!$H$4,0)))))</f>
        <v>1</v>
      </c>
      <c r="G90" s="182">
        <v>3</v>
      </c>
      <c r="H90" s="183">
        <f>IF(G90=1,Wertstufen!$D$6, IF(G90=2,Wertstufen!$E$6,IF(G90=3,Wertstufen!$F$6,IF(G90=4,Wertstufen!$G$6,IF(G90=5,Wertstufen!$H$6,0)))))</f>
        <v>4</v>
      </c>
      <c r="I90" s="184">
        <v>3</v>
      </c>
      <c r="J90" s="185">
        <f>IF(K90&gt;0,0,IF(I90=1,Wertstufen!$D$8, IF(I90=2,Wertstufen!$E$8,IF(I90=3,Wertstufen!$F$8,IF(I90=4,Wertstufen!$G$8,IF(I90=5,Wertstufen!$H$8,0))))))</f>
        <v>8</v>
      </c>
      <c r="K90" s="186">
        <v>0</v>
      </c>
      <c r="L90" s="187">
        <f>IF(I90&gt;0,0,IF(K90=1,Wertstufen!$D$10, IF(K90=2,Wertstufen!$E$10,IF(K90=3,Wertstufen!$F$10,IF(K90=4,Wertstufen!$G$10,IF(K90=5,Wertstufen!$H$10,0))))))</f>
        <v>0</v>
      </c>
      <c r="M90" s="215">
        <f>IF(E90=1,1, IF(E90=2,0.9,IF(E90=3,0.8,IF(E90=4,0.75,IF(E90=5,0.7,0)))))</f>
        <v>1</v>
      </c>
      <c r="N90" s="216">
        <f t="shared" ref="N90:N91" si="16">IF(SUM(E90:L90)=0,0,IF(ISBLANK(M90),0,((F90+H90+J90+L90)*M90)))</f>
        <v>13</v>
      </c>
      <c r="O90" s="217" t="s">
        <v>206</v>
      </c>
    </row>
    <row r="91" spans="1:15" s="52" customFormat="1" ht="15" customHeight="1" x14ac:dyDescent="0.25">
      <c r="A91" s="194" t="s">
        <v>205</v>
      </c>
      <c r="B91" s="213"/>
      <c r="C91" s="214"/>
      <c r="D91" s="214"/>
      <c r="E91" s="188">
        <v>1</v>
      </c>
      <c r="F91" s="181">
        <f>IF(E91=1,Wertstufen!$D$4, IF(E91=2,Wertstufen!$E$4,IF(E91=3,Wertstufen!$F$4,IF(E91=4,Wertstufen!$G$4,IF(E91=5,Wertstufen!$H$4,0)))))</f>
        <v>1</v>
      </c>
      <c r="G91" s="182">
        <v>3</v>
      </c>
      <c r="H91" s="183">
        <f>IF(G91=1,Wertstufen!$D$6, IF(G91=2,Wertstufen!$E$6,IF(G91=3,Wertstufen!$F$6,IF(G91=4,Wertstufen!$G$6,IF(G91=5,Wertstufen!$H$6,0)))))</f>
        <v>4</v>
      </c>
      <c r="I91" s="184">
        <v>4</v>
      </c>
      <c r="J91" s="185">
        <f>IF(K91&gt;0,0,IF(I91=1,Wertstufen!$D$8, IF(I91=2,Wertstufen!$E$8,IF(I91=3,Wertstufen!$F$8,IF(I91=4,Wertstufen!$G$8,IF(I91=5,Wertstufen!$H$8,0))))))</f>
        <v>16</v>
      </c>
      <c r="K91" s="186">
        <v>0</v>
      </c>
      <c r="L91" s="187">
        <f>IF(I91&gt;0,0,IF(K91=1,Wertstufen!$D$10, IF(K91=2,Wertstufen!$E$10,IF(K91=3,Wertstufen!$F$10,IF(K91=4,Wertstufen!$G$10,IF(K91=5,Wertstufen!$H$10,0))))))</f>
        <v>0</v>
      </c>
      <c r="M91" s="215">
        <f>IF(E91=1,1, IF(E91=2,0.9,IF(E91=3,0.8,IF(E91=4,0.75,IF(E91=5,0.7,0)))))</f>
        <v>1</v>
      </c>
      <c r="N91" s="216">
        <f t="shared" si="16"/>
        <v>21</v>
      </c>
      <c r="O91" s="217" t="s">
        <v>201</v>
      </c>
    </row>
    <row r="92" spans="1:15" s="180" customFormat="1" ht="15" customHeight="1" x14ac:dyDescent="0.25">
      <c r="A92" s="210" t="s">
        <v>204</v>
      </c>
      <c r="B92" s="211"/>
      <c r="C92" s="212"/>
      <c r="D92" s="212"/>
      <c r="E92" s="188"/>
      <c r="F92" s="181"/>
      <c r="G92" s="182"/>
      <c r="H92" s="183"/>
      <c r="I92" s="184"/>
      <c r="J92" s="185"/>
      <c r="K92" s="186"/>
      <c r="L92" s="187"/>
      <c r="M92" s="215"/>
      <c r="N92" s="216"/>
      <c r="O92" s="211"/>
    </row>
    <row r="93" spans="1:15" s="52" customFormat="1" ht="15" customHeight="1" x14ac:dyDescent="0.25">
      <c r="A93" s="194" t="s">
        <v>208</v>
      </c>
      <c r="B93" s="213"/>
      <c r="C93" s="214"/>
      <c r="D93" s="214"/>
      <c r="E93" s="188">
        <v>1</v>
      </c>
      <c r="F93" s="181">
        <f>IF(E93=1,Wertstufen!$D$4, IF(E93=2,Wertstufen!$E$4,IF(E93=3,Wertstufen!$F$4,IF(E93=4,Wertstufen!$G$4,IF(E93=5,Wertstufen!$H$4,0)))))</f>
        <v>1</v>
      </c>
      <c r="G93" s="182">
        <v>1</v>
      </c>
      <c r="H93" s="183">
        <f>IF(G93=1,Wertstufen!$D$6, IF(G93=2,Wertstufen!$E$6,IF(G93=3,Wertstufen!$F$6,IF(G93=4,Wertstufen!$G$6,IF(G93=5,Wertstufen!$H$6,0)))))</f>
        <v>1</v>
      </c>
      <c r="I93" s="184">
        <v>3</v>
      </c>
      <c r="J93" s="185">
        <f>IF(K93&gt;0,0,IF(I93=1,Wertstufen!$D$8, IF(I93=2,Wertstufen!$E$8,IF(I93=3,Wertstufen!$F$8,IF(I93=4,Wertstufen!$G$8,IF(I93=5,Wertstufen!$H$8,0))))))</f>
        <v>8</v>
      </c>
      <c r="K93" s="186">
        <v>0</v>
      </c>
      <c r="L93" s="187">
        <f>IF(I93&gt;0,0,IF(K93=1,Wertstufen!$D$10, IF(K93=2,Wertstufen!$E$10,IF(K93=3,Wertstufen!$F$10,IF(K93=4,Wertstufen!$G$10,IF(K93=5,Wertstufen!$H$10,0))))))</f>
        <v>0</v>
      </c>
      <c r="M93" s="215">
        <f>IF(E93=1,1, IF(E93=2,0.9,IF(E93=3,0.8,IF(E93=4,0.75,IF(E93=5,0.7,0)))))</f>
        <v>1</v>
      </c>
      <c r="N93" s="216">
        <f t="shared" ref="N93" si="17">IF(SUM(E93:L93)=0,0,IF(ISBLANK(M93),0,((F93+H93+J93+L93)*M93)))</f>
        <v>10</v>
      </c>
      <c r="O93" s="217" t="s">
        <v>209</v>
      </c>
    </row>
    <row r="94" spans="1:15" s="52" customFormat="1" ht="15" customHeight="1" x14ac:dyDescent="0.25">
      <c r="A94" s="194" t="s">
        <v>210</v>
      </c>
      <c r="B94" s="213"/>
      <c r="C94" s="214"/>
      <c r="D94" s="214"/>
      <c r="E94" s="203">
        <v>1</v>
      </c>
      <c r="F94" s="196">
        <f>IF(E94=1,Wertstufen!$D$4, IF(E94=2,Wertstufen!$E$4,IF(E94=3,Wertstufen!$F$4,IF(E94=4,Wertstufen!$G$4,IF(E94=5,Wertstufen!$H$4,0)))))</f>
        <v>1</v>
      </c>
      <c r="G94" s="197">
        <v>1</v>
      </c>
      <c r="H94" s="198">
        <f>IF(G94=1,Wertstufen!$D$6, IF(G94=2,Wertstufen!$E$6,IF(G94=3,Wertstufen!$F$6,IF(G94=4,Wertstufen!$G$6,IF(G94=5,Wertstufen!$H$6,0)))))</f>
        <v>1</v>
      </c>
      <c r="I94" s="199">
        <v>3</v>
      </c>
      <c r="J94" s="200">
        <f>IF(K94&gt;0,0,IF(I94=1,Wertstufen!$D$8, IF(I94=2,Wertstufen!$E$8,IF(I94=3,Wertstufen!$F$8,IF(I94=4,Wertstufen!$G$8,IF(I94=5,Wertstufen!$H$8,0))))))</f>
        <v>8</v>
      </c>
      <c r="K94" s="201">
        <v>0</v>
      </c>
      <c r="L94" s="202">
        <f>IF(I94&gt;0,0,IF(K94=1,Wertstufen!$D$10, IF(K94=2,Wertstufen!$E$10,IF(K94=3,Wertstufen!$F$10,IF(K94=4,Wertstufen!$G$10,IF(K94=5,Wertstufen!$H$10,0))))))</f>
        <v>0</v>
      </c>
      <c r="M94" s="215">
        <f>IF(E94=1,1, IF(E94=2,0.9,IF(E94=3,0.8,IF(E94=4,0.75,IF(E94=5,0.7,0)))))</f>
        <v>1</v>
      </c>
      <c r="N94" s="216">
        <f t="shared" ref="N94" si="18">IF(SUM(E94:L94)=0,0,IF(ISBLANK(M94),0,((F94+H94+J94+L94)*M94)))</f>
        <v>10</v>
      </c>
      <c r="O94" s="217" t="s">
        <v>209</v>
      </c>
    </row>
    <row r="177" spans="4:13" ht="15" customHeight="1" x14ac:dyDescent="0.25">
      <c r="D177"/>
      <c r="M177" s="5"/>
    </row>
    <row r="178" spans="4:13" ht="15" customHeight="1" x14ac:dyDescent="0.25">
      <c r="D178"/>
      <c r="M178" s="5"/>
    </row>
    <row r="179" spans="4:13" ht="15" customHeight="1" x14ac:dyDescent="0.25">
      <c r="D179"/>
      <c r="M179" s="16"/>
    </row>
    <row r="187" spans="4:13" ht="15" customHeight="1" x14ac:dyDescent="0.25">
      <c r="D187"/>
      <c r="M187" s="16"/>
    </row>
    <row r="188" spans="4:13" ht="15" customHeight="1" x14ac:dyDescent="0.25">
      <c r="D188"/>
      <c r="M188" s="5"/>
    </row>
    <row r="189" spans="4:13" ht="15" customHeight="1" x14ac:dyDescent="0.25">
      <c r="D189"/>
      <c r="M189" s="5"/>
    </row>
    <row r="190" spans="4:13" ht="15" customHeight="1" x14ac:dyDescent="0.25">
      <c r="D190"/>
      <c r="M190" s="5"/>
    </row>
  </sheetData>
  <sortState ref="A10:O24">
    <sortCondition ref="D10:D24"/>
  </sortState>
  <pageMargins left="0.70866141732283472" right="0.70866141732283472" top="0.78740157480314965" bottom="0.78740157480314965" header="0.31496062992125984" footer="0.31496062992125984"/>
  <pageSetup paperSize="9" scale="45" orientation="portrait" r:id="rId1"/>
  <headerFooter>
    <oddHeader>&amp;LVollzugshilfe ökologischer Ausgleich&amp;CBewertung Lebensraumtypen Ausgangs- und Zielzustand &amp;RKanton SG</oddHeader>
    <oddFooter>&amp;C&amp;F&amp;RSeite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T25"/>
  <sheetViews>
    <sheetView zoomScale="85" zoomScaleNormal="85" workbookViewId="0">
      <selection activeCell="F27" sqref="F27"/>
    </sheetView>
  </sheetViews>
  <sheetFormatPr baseColWidth="10" defaultRowHeight="13.2" x14ac:dyDescent="0.25"/>
  <cols>
    <col min="1" max="1" width="38.5546875" customWidth="1"/>
    <col min="2" max="2" width="8.33203125" customWidth="1"/>
    <col min="3" max="10" width="8.109375" customWidth="1"/>
    <col min="11" max="11" width="6.88671875" customWidth="1"/>
    <col min="12" max="12" width="8.6640625" customWidth="1"/>
    <col min="13" max="13" width="10.88671875" customWidth="1"/>
    <col min="14" max="14" width="11.6640625" bestFit="1" customWidth="1"/>
  </cols>
  <sheetData>
    <row r="1" spans="1:20" ht="17.399999999999999" x14ac:dyDescent="0.3">
      <c r="A1" s="178" t="s">
        <v>185</v>
      </c>
    </row>
    <row r="3" spans="1:20" ht="15" customHeight="1" x14ac:dyDescent="0.3">
      <c r="A3" s="130" t="s">
        <v>152</v>
      </c>
      <c r="B3" s="127"/>
      <c r="C3" s="126"/>
      <c r="D3" s="126"/>
      <c r="E3" s="126"/>
      <c r="F3" s="126"/>
      <c r="G3" s="126"/>
      <c r="H3" s="126"/>
      <c r="I3" s="126"/>
      <c r="J3" s="126"/>
      <c r="K3" s="114"/>
      <c r="L3" s="125"/>
      <c r="M3" s="125"/>
      <c r="N3" s="63"/>
      <c r="O3" s="16"/>
      <c r="P3" s="15"/>
      <c r="Q3" s="16"/>
      <c r="R3" s="16"/>
      <c r="S3" s="16"/>
      <c r="T3" s="16"/>
    </row>
    <row r="4" spans="1:20" ht="15" customHeight="1" x14ac:dyDescent="0.25">
      <c r="A4" s="62" t="s">
        <v>140</v>
      </c>
      <c r="B4" s="100"/>
      <c r="C4" s="101" t="s">
        <v>23</v>
      </c>
      <c r="D4" s="102"/>
      <c r="E4" s="103" t="s">
        <v>24</v>
      </c>
      <c r="F4" s="103"/>
      <c r="G4" s="104" t="s">
        <v>25</v>
      </c>
      <c r="H4" s="104"/>
      <c r="I4" s="105" t="s">
        <v>26</v>
      </c>
      <c r="J4" s="105"/>
      <c r="K4" s="106"/>
      <c r="L4" s="100" t="s">
        <v>141</v>
      </c>
      <c r="M4" s="107" t="s">
        <v>141</v>
      </c>
      <c r="N4" s="63"/>
      <c r="O4" s="21"/>
      <c r="P4" s="24"/>
      <c r="Q4" s="21"/>
      <c r="R4" s="21"/>
      <c r="S4" s="21"/>
      <c r="T4" s="21"/>
    </row>
    <row r="5" spans="1:20" ht="15" customHeight="1" x14ac:dyDescent="0.25">
      <c r="A5" s="64"/>
      <c r="B5" s="108" t="s">
        <v>143</v>
      </c>
      <c r="C5" s="109" t="s">
        <v>19</v>
      </c>
      <c r="D5" s="109" t="s">
        <v>27</v>
      </c>
      <c r="E5" s="110" t="s">
        <v>19</v>
      </c>
      <c r="F5" s="110" t="s">
        <v>27</v>
      </c>
      <c r="G5" s="111" t="s">
        <v>19</v>
      </c>
      <c r="H5" s="111" t="s">
        <v>27</v>
      </c>
      <c r="I5" s="112" t="s">
        <v>19</v>
      </c>
      <c r="J5" s="113" t="s">
        <v>27</v>
      </c>
      <c r="K5" s="114"/>
      <c r="L5" s="115" t="s">
        <v>144</v>
      </c>
      <c r="M5" s="66" t="s">
        <v>145</v>
      </c>
      <c r="N5" s="63"/>
      <c r="O5" s="16"/>
      <c r="P5" s="15"/>
      <c r="Q5" s="16"/>
      <c r="R5" s="16"/>
      <c r="S5" s="16"/>
      <c r="T5" s="16"/>
    </row>
    <row r="6" spans="1:20" ht="15" customHeight="1" x14ac:dyDescent="0.25">
      <c r="A6" s="99" t="s">
        <v>183</v>
      </c>
      <c r="B6" s="108">
        <v>25</v>
      </c>
      <c r="C6" s="116">
        <v>1</v>
      </c>
      <c r="D6" s="117">
        <v>1</v>
      </c>
      <c r="E6" s="118">
        <v>1</v>
      </c>
      <c r="F6" s="119">
        <v>1</v>
      </c>
      <c r="G6" s="120">
        <v>0</v>
      </c>
      <c r="H6" s="121">
        <v>0</v>
      </c>
      <c r="I6" s="122">
        <v>0</v>
      </c>
      <c r="J6" s="123">
        <v>0</v>
      </c>
      <c r="K6" s="124"/>
      <c r="L6" s="125">
        <f>IF(SUM(C6:J6)=0,0,((D6+F6+H6+J6)))</f>
        <v>2</v>
      </c>
      <c r="M6" s="65">
        <f>IF(SUM(C6:J6)=0,0,((D6+F6+H6+J6)*B6))</f>
        <v>50</v>
      </c>
      <c r="N6" s="63"/>
      <c r="O6" s="16"/>
      <c r="P6" s="15"/>
      <c r="Q6" s="16"/>
      <c r="R6" s="16"/>
      <c r="S6" s="16"/>
      <c r="T6" s="16"/>
    </row>
    <row r="7" spans="1:20" ht="15" customHeight="1" x14ac:dyDescent="0.25">
      <c r="A7" s="64"/>
      <c r="B7" s="108"/>
      <c r="C7" s="126"/>
      <c r="D7" s="126"/>
      <c r="E7" s="126"/>
      <c r="F7" s="126"/>
      <c r="G7" s="126"/>
      <c r="H7" s="126"/>
      <c r="I7" s="126"/>
      <c r="J7" s="126"/>
      <c r="K7" s="114"/>
      <c r="L7" s="125"/>
      <c r="M7" s="65"/>
      <c r="N7" s="63"/>
      <c r="O7" s="16"/>
      <c r="P7" s="22"/>
      <c r="Q7" s="60"/>
      <c r="R7" s="60"/>
      <c r="S7" s="60"/>
      <c r="T7" s="60"/>
    </row>
    <row r="8" spans="1:20" s="16" customFormat="1" ht="15" customHeight="1" x14ac:dyDescent="0.25">
      <c r="A8" s="79" t="s">
        <v>142</v>
      </c>
      <c r="B8" s="80">
        <f>SUM(B6:B7)</f>
        <v>25</v>
      </c>
      <c r="C8" s="81"/>
      <c r="D8" s="81"/>
      <c r="E8" s="81"/>
      <c r="F8" s="81"/>
      <c r="G8" s="81"/>
      <c r="H8" s="81"/>
      <c r="I8" s="81"/>
      <c r="J8" s="81"/>
      <c r="K8" s="85"/>
      <c r="L8" s="86"/>
      <c r="M8" s="87">
        <f>SUM(M6:M7)</f>
        <v>50</v>
      </c>
      <c r="N8" s="84"/>
      <c r="P8" s="15"/>
    </row>
    <row r="9" spans="1:20" s="78" customFormat="1" ht="22.5" customHeight="1" x14ac:dyDescent="0.25">
      <c r="A9" s="74" t="s">
        <v>198</v>
      </c>
      <c r="B9" s="75"/>
      <c r="C9" s="76"/>
      <c r="D9" s="76"/>
      <c r="E9" s="76"/>
      <c r="F9" s="76"/>
      <c r="G9" s="76"/>
      <c r="H9" s="76"/>
      <c r="I9" s="76"/>
      <c r="J9" s="76"/>
      <c r="K9" s="88"/>
      <c r="L9" s="89"/>
      <c r="M9" s="90">
        <f>M8/B8</f>
        <v>2</v>
      </c>
      <c r="N9" s="91"/>
      <c r="O9" s="92"/>
      <c r="P9" s="93"/>
      <c r="Q9" s="92"/>
      <c r="R9" s="92"/>
      <c r="S9" s="92"/>
      <c r="T9" s="92"/>
    </row>
    <row r="10" spans="1:20" ht="15" customHeight="1" x14ac:dyDescent="0.25">
      <c r="A10" s="131"/>
      <c r="B10" s="100"/>
      <c r="C10" s="132"/>
      <c r="D10" s="132"/>
      <c r="E10" s="132"/>
      <c r="F10" s="132"/>
      <c r="G10" s="132"/>
      <c r="H10" s="132"/>
      <c r="I10" s="132"/>
      <c r="J10" s="132"/>
      <c r="K10" s="106"/>
      <c r="L10" s="133"/>
      <c r="M10" s="133"/>
      <c r="N10" s="61"/>
      <c r="O10" s="21"/>
      <c r="P10" s="24"/>
      <c r="Q10" s="21"/>
      <c r="R10" s="21"/>
      <c r="S10" s="21"/>
      <c r="T10" s="21"/>
    </row>
    <row r="11" spans="1:20" ht="15" customHeight="1" x14ac:dyDescent="0.3">
      <c r="A11" s="130" t="s">
        <v>153</v>
      </c>
      <c r="B11" s="127"/>
      <c r="C11" s="126"/>
      <c r="D11" s="126"/>
      <c r="E11" s="126"/>
      <c r="F11" s="126"/>
      <c r="G11" s="126"/>
      <c r="H11" s="126"/>
      <c r="I11" s="126"/>
      <c r="J11" s="126"/>
      <c r="K11" s="134"/>
      <c r="L11" s="135"/>
      <c r="M11" s="108"/>
      <c r="N11" s="61"/>
      <c r="O11" s="16"/>
      <c r="P11" s="24"/>
      <c r="Q11" s="67"/>
      <c r="R11" s="67"/>
      <c r="S11" s="67"/>
      <c r="T11" s="67"/>
    </row>
    <row r="12" spans="1:20" ht="15" customHeight="1" x14ac:dyDescent="0.25">
      <c r="A12" s="62" t="s">
        <v>140</v>
      </c>
      <c r="B12" s="100"/>
      <c r="C12" s="101" t="s">
        <v>23</v>
      </c>
      <c r="D12" s="102"/>
      <c r="E12" s="103" t="s">
        <v>24</v>
      </c>
      <c r="F12" s="103"/>
      <c r="G12" s="104" t="s">
        <v>25</v>
      </c>
      <c r="H12" s="104"/>
      <c r="I12" s="105" t="s">
        <v>26</v>
      </c>
      <c r="J12" s="105"/>
      <c r="K12" s="137" t="s">
        <v>146</v>
      </c>
      <c r="L12" s="100" t="s">
        <v>141</v>
      </c>
      <c r="M12" s="107" t="s">
        <v>141</v>
      </c>
      <c r="N12" s="63"/>
      <c r="O12" s="21"/>
      <c r="P12" s="24"/>
      <c r="Q12" s="67"/>
      <c r="R12" s="67"/>
      <c r="S12" s="67"/>
      <c r="T12" s="67"/>
    </row>
    <row r="13" spans="1:20" ht="15" customHeight="1" x14ac:dyDescent="0.25">
      <c r="A13" s="64"/>
      <c r="B13" s="108" t="s">
        <v>143</v>
      </c>
      <c r="C13" s="109" t="s">
        <v>19</v>
      </c>
      <c r="D13" s="109" t="s">
        <v>27</v>
      </c>
      <c r="E13" s="110" t="s">
        <v>19</v>
      </c>
      <c r="F13" s="110" t="s">
        <v>27</v>
      </c>
      <c r="G13" s="111" t="s">
        <v>19</v>
      </c>
      <c r="H13" s="111" t="s">
        <v>27</v>
      </c>
      <c r="I13" s="112" t="s">
        <v>19</v>
      </c>
      <c r="J13" s="113" t="s">
        <v>27</v>
      </c>
      <c r="K13" s="138" t="s">
        <v>22</v>
      </c>
      <c r="L13" s="115" t="s">
        <v>144</v>
      </c>
      <c r="M13" s="66" t="s">
        <v>145</v>
      </c>
      <c r="N13" s="63"/>
      <c r="O13" s="24"/>
      <c r="Q13" s="67"/>
      <c r="R13" s="67"/>
      <c r="S13" s="67"/>
      <c r="T13" s="67"/>
    </row>
    <row r="14" spans="1:20" ht="15" customHeight="1" x14ac:dyDescent="0.25">
      <c r="A14" s="73" t="s">
        <v>31</v>
      </c>
      <c r="B14" s="108">
        <v>11</v>
      </c>
      <c r="C14" s="116">
        <v>2</v>
      </c>
      <c r="D14" s="117">
        <v>2</v>
      </c>
      <c r="E14" s="118">
        <v>1</v>
      </c>
      <c r="F14" s="119">
        <v>1</v>
      </c>
      <c r="G14" s="120">
        <v>2</v>
      </c>
      <c r="H14" s="121">
        <v>4</v>
      </c>
      <c r="I14" s="122">
        <v>0</v>
      </c>
      <c r="J14" s="123">
        <v>0</v>
      </c>
      <c r="K14" s="139">
        <f>IF(C14=1,1, IF(C14=2,0.9,IF(C14=3,0.8,IF(C14=4,0.75,IF(C14=5,0.7,0)))))</f>
        <v>0.9</v>
      </c>
      <c r="L14" s="108">
        <f>IF(SUM(C14:J14)=0,0,IF(ISBLANK(K14),0,((D14+F14+H14+J14)*K14)))</f>
        <v>6.3</v>
      </c>
      <c r="M14" s="68">
        <f>IF(SUM(C14:J14)=0,0,L14*B14)</f>
        <v>69.3</v>
      </c>
      <c r="N14" s="63"/>
      <c r="O14" s="24"/>
      <c r="Q14" s="67"/>
      <c r="R14" s="67"/>
      <c r="S14" s="67"/>
      <c r="T14" s="67"/>
    </row>
    <row r="15" spans="1:20" ht="15" customHeight="1" x14ac:dyDescent="0.25">
      <c r="A15" s="73" t="s">
        <v>49</v>
      </c>
      <c r="B15" s="108">
        <v>6</v>
      </c>
      <c r="C15" s="116">
        <v>4</v>
      </c>
      <c r="D15" s="117">
        <v>8</v>
      </c>
      <c r="E15" s="118">
        <v>4</v>
      </c>
      <c r="F15" s="119">
        <v>8</v>
      </c>
      <c r="G15" s="120">
        <v>4</v>
      </c>
      <c r="H15" s="121">
        <v>16</v>
      </c>
      <c r="I15" s="122">
        <v>0</v>
      </c>
      <c r="J15" s="123">
        <v>0</v>
      </c>
      <c r="K15" s="139">
        <f>IF(C15=1,1, IF(C15=2,0.9,IF(C15=3,0.8,IF(C15=4,0.75,IF(C15=5,0.7,0)))))</f>
        <v>0.75</v>
      </c>
      <c r="L15" s="108">
        <f>IF(SUM(C15:J15)=0,0,IF(ISBLANK(K15),0,((D15+F15+H15+J15)*K15)))</f>
        <v>24</v>
      </c>
      <c r="M15" s="68">
        <f>IF(SUM(C15:J15)=0,0,L15*B15)</f>
        <v>144</v>
      </c>
      <c r="N15" s="63"/>
      <c r="O15" s="24"/>
      <c r="Q15" s="67"/>
      <c r="R15" s="67"/>
      <c r="S15" s="67"/>
      <c r="T15" s="67"/>
    </row>
    <row r="16" spans="1:20" s="195" customFormat="1" ht="15" customHeight="1" x14ac:dyDescent="0.25">
      <c r="A16" s="194" t="s">
        <v>203</v>
      </c>
      <c r="B16" s="208">
        <v>0.5</v>
      </c>
      <c r="C16" s="203">
        <v>1</v>
      </c>
      <c r="D16" s="196">
        <f>IF(C16=1,Wertstufen!$D$4, IF(C16=2,Wertstufen!$E$4,IF(C16=3,Wertstufen!$F$4,IF(C16=4,Wertstufen!$G$4,IF(C16=5,Wertstufen!$H$4,0)))))</f>
        <v>1</v>
      </c>
      <c r="E16" s="197">
        <v>3</v>
      </c>
      <c r="F16" s="198">
        <f>IF(E16=1,Wertstufen!$D$6, IF(E16=2,Wertstufen!$E$6,IF(E16=3,Wertstufen!$F$6,IF(E16=4,Wertstufen!$G$6,IF(E16=5,Wertstufen!$H$6,0)))))</f>
        <v>4</v>
      </c>
      <c r="G16" s="199">
        <v>3</v>
      </c>
      <c r="H16" s="200">
        <f>IF(I16&gt;0,0,IF(G16=1,Wertstufen!$D$8, IF(G16=2,Wertstufen!$E$8,IF(G16=3,Wertstufen!$F$8,IF(G16=4,Wertstufen!$G$8,IF(G16=5,Wertstufen!$H$8,0))))))</f>
        <v>8</v>
      </c>
      <c r="I16" s="201">
        <v>0</v>
      </c>
      <c r="J16" s="202">
        <f>IF(G16&gt;0,0,IF(I16=1,Wertstufen!$D$10, IF(I16=2,Wertstufen!$E$10,IF(I16=3,Wertstufen!$F$10,IF(I16=4,Wertstufen!$G$10,IF(I16=5,Wertstufen!$H$10,0))))))</f>
        <v>0</v>
      </c>
      <c r="K16" s="209">
        <f t="shared" ref="K16:K17" si="0">IF(C16=1,1, IF(C16=2,0.9,IF(C16=3,0.8,IF(C16=4,0.75,IF(C16=5,0.7,0)))))</f>
        <v>1</v>
      </c>
      <c r="L16" s="208">
        <f t="shared" ref="L16:L17" si="1">IF(SUM(C16:J16)=0,0,IF(ISBLANK(K16),0,((D16+F16+H16+J16)*K16)))</f>
        <v>13</v>
      </c>
      <c r="M16" s="207">
        <f t="shared" ref="M16:M17" si="2">IF(SUM(C16:J16)=0,0,L16*B16)</f>
        <v>6.5</v>
      </c>
      <c r="N16" s="205"/>
      <c r="O16" s="204"/>
      <c r="Q16" s="206"/>
      <c r="R16" s="206"/>
      <c r="S16" s="206"/>
      <c r="T16" s="206"/>
    </row>
    <row r="17" spans="1:20" s="195" customFormat="1" ht="15" customHeight="1" x14ac:dyDescent="0.25">
      <c r="A17" s="194" t="s">
        <v>205</v>
      </c>
      <c r="B17" s="208">
        <v>0.5</v>
      </c>
      <c r="C17" s="203">
        <v>1</v>
      </c>
      <c r="D17" s="196">
        <f>IF(C17=1,Wertstufen!$D$4, IF(C17=2,Wertstufen!$E$4,IF(C17=3,Wertstufen!$F$4,IF(C17=4,Wertstufen!$G$4,IF(C17=5,Wertstufen!$H$4,0)))))</f>
        <v>1</v>
      </c>
      <c r="E17" s="197">
        <v>3</v>
      </c>
      <c r="F17" s="198">
        <f>IF(E17=1,Wertstufen!$D$6, IF(E17=2,Wertstufen!$E$6,IF(E17=3,Wertstufen!$F$6,IF(E17=4,Wertstufen!$G$6,IF(E17=5,Wertstufen!$H$6,0)))))</f>
        <v>4</v>
      </c>
      <c r="G17" s="199">
        <v>4</v>
      </c>
      <c r="H17" s="200">
        <f>IF(I17&gt;0,0,IF(G17=1,Wertstufen!$D$8, IF(G17=2,Wertstufen!$E$8,IF(G17=3,Wertstufen!$F$8,IF(G17=4,Wertstufen!$G$8,IF(G17=5,Wertstufen!$H$8,0))))))</f>
        <v>16</v>
      </c>
      <c r="I17" s="201">
        <v>0</v>
      </c>
      <c r="J17" s="202">
        <f>IF(G17&gt;0,0,IF(I17=1,Wertstufen!$D$10, IF(I17=2,Wertstufen!$E$10,IF(I17=3,Wertstufen!$F$10,IF(I17=4,Wertstufen!$G$10,IF(I17=5,Wertstufen!$H$10,0))))))</f>
        <v>0</v>
      </c>
      <c r="K17" s="209">
        <f t="shared" si="0"/>
        <v>1</v>
      </c>
      <c r="L17" s="208">
        <f t="shared" si="1"/>
        <v>21</v>
      </c>
      <c r="M17" s="207">
        <f t="shared" si="2"/>
        <v>10.5</v>
      </c>
      <c r="N17" s="205"/>
      <c r="O17" s="204"/>
      <c r="Q17" s="206"/>
      <c r="R17" s="206"/>
      <c r="S17" s="206"/>
      <c r="T17" s="206"/>
    </row>
    <row r="18" spans="1:20" s="72" customFormat="1" ht="26.4" x14ac:dyDescent="0.25">
      <c r="A18" s="97" t="s">
        <v>179</v>
      </c>
      <c r="B18" s="140">
        <v>7</v>
      </c>
      <c r="C18" s="116">
        <v>3</v>
      </c>
      <c r="D18" s="117">
        <v>4</v>
      </c>
      <c r="E18" s="118">
        <v>3</v>
      </c>
      <c r="F18" s="119">
        <v>4</v>
      </c>
      <c r="G18" s="120">
        <v>2</v>
      </c>
      <c r="H18" s="121">
        <v>4</v>
      </c>
      <c r="I18" s="122">
        <v>0</v>
      </c>
      <c r="J18" s="123">
        <v>0</v>
      </c>
      <c r="K18" s="139">
        <f>IF(C18=1,1, IF(C18=2,0.9,IF(C18=3,0.8,IF(C18=4,0.75,IF(C18=5,0.7,0)))))</f>
        <v>0.8</v>
      </c>
      <c r="L18" s="108">
        <f>IF(SUM(C18:J18)=0,0,IF(ISBLANK(K18),0,((D18+F18+H18+J18)*K18)))</f>
        <v>9.6000000000000014</v>
      </c>
      <c r="M18" s="68">
        <f>IF(SUM(C18:J18)=0,0,L18*B18)</f>
        <v>67.200000000000017</v>
      </c>
      <c r="N18" s="71"/>
    </row>
    <row r="19" spans="1:20" ht="15" customHeight="1" x14ac:dyDescent="0.25">
      <c r="A19" s="64"/>
      <c r="B19" s="108"/>
      <c r="C19" s="126"/>
      <c r="D19" s="126"/>
      <c r="E19" s="126"/>
      <c r="F19" s="126"/>
      <c r="G19" s="126"/>
      <c r="H19" s="126"/>
      <c r="I19" s="126"/>
      <c r="J19" s="126"/>
      <c r="K19" s="134"/>
      <c r="L19" s="108"/>
      <c r="M19" s="68"/>
      <c r="N19" s="61"/>
      <c r="O19" s="24"/>
      <c r="Q19" s="67"/>
      <c r="R19" s="67"/>
      <c r="S19" s="67"/>
      <c r="T19" s="67"/>
    </row>
    <row r="20" spans="1:20" s="16" customFormat="1" ht="15" customHeight="1" x14ac:dyDescent="0.25">
      <c r="A20" s="79" t="s">
        <v>142</v>
      </c>
      <c r="B20" s="80">
        <f>SUM(B14:B19)</f>
        <v>25</v>
      </c>
      <c r="C20" s="81"/>
      <c r="D20" s="81"/>
      <c r="E20" s="81"/>
      <c r="F20" s="81"/>
      <c r="G20" s="81"/>
      <c r="H20" s="81"/>
      <c r="I20" s="81"/>
      <c r="J20" s="81"/>
      <c r="K20" s="82"/>
      <c r="L20" s="80"/>
      <c r="M20" s="83">
        <f>SUM(M14:M19)</f>
        <v>297.5</v>
      </c>
      <c r="N20" s="84"/>
      <c r="O20" s="72"/>
      <c r="P20" s="70"/>
      <c r="R20" s="60"/>
      <c r="S20" s="60"/>
      <c r="T20" s="60"/>
    </row>
    <row r="21" spans="1:20" s="78" customFormat="1" ht="22.5" customHeight="1" x14ac:dyDescent="0.25">
      <c r="A21" s="74" t="s">
        <v>199</v>
      </c>
      <c r="B21" s="75"/>
      <c r="C21" s="76"/>
      <c r="D21" s="76"/>
      <c r="E21" s="76"/>
      <c r="F21" s="76"/>
      <c r="G21" s="76"/>
      <c r="H21" s="76"/>
      <c r="I21" s="76"/>
      <c r="J21" s="76"/>
      <c r="K21" s="69"/>
      <c r="L21" s="75"/>
      <c r="M21" s="77">
        <f>M20/B20</f>
        <v>11.9</v>
      </c>
      <c r="O21" s="163"/>
      <c r="P21" s="164"/>
    </row>
    <row r="23" spans="1:20" ht="39.6" x14ac:dyDescent="0.25">
      <c r="A23" s="95" t="s">
        <v>178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4">
        <f>M21-M9</f>
        <v>9.9</v>
      </c>
    </row>
    <row r="25" spans="1:20" ht="39.6" x14ac:dyDescent="0.25">
      <c r="A25" s="95" t="s">
        <v>187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6">
        <f>(M23-6)/8*0.25</f>
        <v>0.12187500000000001</v>
      </c>
    </row>
  </sheetData>
  <pageMargins left="0.70866141732283472" right="0.70866141732283472" top="0.78740157480314965" bottom="0.78740157480314965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B10"/>
  <sheetViews>
    <sheetView zoomScale="85" zoomScaleNormal="85" workbookViewId="0">
      <selection activeCell="B21" sqref="B21"/>
    </sheetView>
  </sheetViews>
  <sheetFormatPr baseColWidth="10" defaultRowHeight="13.2" x14ac:dyDescent="0.25"/>
  <cols>
    <col min="1" max="1" width="42.5546875" customWidth="1"/>
    <col min="2" max="2" width="61.44140625" customWidth="1"/>
  </cols>
  <sheetData>
    <row r="1" spans="1:2" ht="17.399999999999999" x14ac:dyDescent="0.3">
      <c r="A1" s="178" t="s">
        <v>188</v>
      </c>
    </row>
    <row r="2" spans="1:2" ht="21" x14ac:dyDescent="0.4">
      <c r="A2" s="136"/>
    </row>
    <row r="3" spans="1:2" s="176" customFormat="1" ht="25.2" customHeight="1" x14ac:dyDescent="0.25">
      <c r="A3" s="174" t="s">
        <v>189</v>
      </c>
      <c r="B3" s="175" t="s">
        <v>190</v>
      </c>
    </row>
    <row r="4" spans="1:2" ht="46.2" customHeight="1" x14ac:dyDescent="0.25">
      <c r="A4" s="172" t="s">
        <v>191</v>
      </c>
      <c r="B4" s="177" t="s">
        <v>192</v>
      </c>
    </row>
    <row r="5" spans="1:2" x14ac:dyDescent="0.25">
      <c r="A5" s="167" t="s">
        <v>193</v>
      </c>
      <c r="B5" s="168">
        <v>0</v>
      </c>
    </row>
    <row r="6" spans="1:2" x14ac:dyDescent="0.25">
      <c r="A6" s="167"/>
      <c r="B6" s="168"/>
    </row>
    <row r="7" spans="1:2" x14ac:dyDescent="0.25">
      <c r="A7" s="167" t="s">
        <v>194</v>
      </c>
      <c r="B7" s="169" t="s">
        <v>195</v>
      </c>
    </row>
    <row r="8" spans="1:2" x14ac:dyDescent="0.25">
      <c r="A8" s="170"/>
      <c r="B8" s="171"/>
    </row>
    <row r="9" spans="1:2" x14ac:dyDescent="0.25">
      <c r="A9" s="167" t="s">
        <v>196</v>
      </c>
      <c r="B9" s="168">
        <v>0.25</v>
      </c>
    </row>
    <row r="10" spans="1:2" ht="27" customHeight="1" x14ac:dyDescent="0.25">
      <c r="A10" s="172" t="s">
        <v>197</v>
      </c>
      <c r="B10" s="173">
        <v>0.25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Z24"/>
  <sheetViews>
    <sheetView showRuler="0" zoomScale="85" zoomScaleNormal="85" workbookViewId="0">
      <selection activeCell="I33" sqref="I33"/>
    </sheetView>
  </sheetViews>
  <sheetFormatPr baseColWidth="10" defaultRowHeight="13.2" x14ac:dyDescent="0.25"/>
  <cols>
    <col min="1" max="1" width="33.5546875" customWidth="1"/>
    <col min="2" max="2" width="20.33203125" customWidth="1"/>
    <col min="3" max="8" width="4.6640625" customWidth="1"/>
    <col min="9" max="9" width="38.6640625" bestFit="1" customWidth="1"/>
  </cols>
  <sheetData>
    <row r="1" spans="1:26" ht="24.6" x14ac:dyDescent="0.4">
      <c r="A1" s="178" t="s">
        <v>1</v>
      </c>
      <c r="B1" s="147"/>
      <c r="C1" s="4"/>
      <c r="D1" s="4"/>
      <c r="E1" s="2"/>
      <c r="O1" s="2"/>
      <c r="V1" s="3"/>
      <c r="W1" s="3"/>
      <c r="X1" s="1"/>
      <c r="Y1" s="1"/>
      <c r="Z1" s="3"/>
    </row>
    <row r="3" spans="1:26" ht="56.4" customHeight="1" x14ac:dyDescent="0.25">
      <c r="A3" s="141"/>
      <c r="B3" s="141"/>
      <c r="C3" s="142" t="s">
        <v>186</v>
      </c>
      <c r="D3" s="141" t="s">
        <v>9</v>
      </c>
      <c r="E3" s="141" t="s">
        <v>10</v>
      </c>
      <c r="F3" s="141" t="s">
        <v>11</v>
      </c>
      <c r="G3" s="141" t="s">
        <v>12</v>
      </c>
      <c r="H3" s="141" t="s">
        <v>13</v>
      </c>
    </row>
    <row r="4" spans="1:26" ht="13.95" customHeight="1" x14ac:dyDescent="0.25">
      <c r="A4" s="148" t="s">
        <v>14</v>
      </c>
      <c r="B4" s="143" t="s">
        <v>15</v>
      </c>
      <c r="C4" s="144" t="s">
        <v>16</v>
      </c>
      <c r="D4" s="143">
        <v>1</v>
      </c>
      <c r="E4" s="143">
        <v>2</v>
      </c>
      <c r="F4" s="143">
        <v>4</v>
      </c>
      <c r="G4" s="143">
        <v>8</v>
      </c>
      <c r="H4" s="143">
        <v>16</v>
      </c>
      <c r="I4" s="16"/>
    </row>
    <row r="5" spans="1:26" ht="13.95" customHeight="1" x14ac:dyDescent="0.25">
      <c r="A5" s="149"/>
      <c r="B5" s="143" t="s">
        <v>17</v>
      </c>
      <c r="C5" s="144" t="s">
        <v>16</v>
      </c>
      <c r="D5" s="143">
        <v>1</v>
      </c>
      <c r="E5" s="143">
        <v>2</v>
      </c>
      <c r="F5" s="143">
        <v>4</v>
      </c>
      <c r="G5" s="143">
        <v>8</v>
      </c>
      <c r="H5" s="143">
        <v>16</v>
      </c>
      <c r="I5" s="16"/>
    </row>
    <row r="6" spans="1:26" ht="13.95" customHeight="1" x14ac:dyDescent="0.25">
      <c r="A6" s="150" t="s">
        <v>2</v>
      </c>
      <c r="B6" s="145" t="s">
        <v>3</v>
      </c>
      <c r="C6" s="146" t="s">
        <v>16</v>
      </c>
      <c r="D6" s="145">
        <v>1</v>
      </c>
      <c r="E6" s="145">
        <v>2</v>
      </c>
      <c r="F6" s="145">
        <v>4</v>
      </c>
      <c r="G6" s="145">
        <v>8</v>
      </c>
      <c r="H6" s="145">
        <v>16</v>
      </c>
      <c r="I6" s="16"/>
    </row>
    <row r="7" spans="1:26" ht="13.95" customHeight="1" x14ac:dyDescent="0.25">
      <c r="A7" s="151"/>
      <c r="B7" s="145" t="s">
        <v>4</v>
      </c>
      <c r="C7" s="146" t="s">
        <v>16</v>
      </c>
      <c r="D7" s="145">
        <v>1</v>
      </c>
      <c r="E7" s="145">
        <v>2</v>
      </c>
      <c r="F7" s="145">
        <v>4</v>
      </c>
      <c r="G7" s="145">
        <v>8</v>
      </c>
      <c r="H7" s="145">
        <v>16</v>
      </c>
      <c r="I7" s="16"/>
    </row>
    <row r="8" spans="1:26" ht="13.95" customHeight="1" x14ac:dyDescent="0.25">
      <c r="A8" s="153" t="s">
        <v>5</v>
      </c>
      <c r="B8" s="154" t="s">
        <v>3</v>
      </c>
      <c r="C8" s="154">
        <v>0</v>
      </c>
      <c r="D8" s="154">
        <v>2</v>
      </c>
      <c r="E8" s="154">
        <v>4</v>
      </c>
      <c r="F8" s="154">
        <v>8</v>
      </c>
      <c r="G8" s="154">
        <v>16</v>
      </c>
      <c r="H8" s="154">
        <v>32</v>
      </c>
      <c r="I8" s="16"/>
    </row>
    <row r="9" spans="1:26" ht="13.95" customHeight="1" x14ac:dyDescent="0.25">
      <c r="A9" s="155"/>
      <c r="B9" s="156" t="s">
        <v>4</v>
      </c>
      <c r="C9" s="156">
        <v>0</v>
      </c>
      <c r="D9" s="156">
        <v>2</v>
      </c>
      <c r="E9" s="156">
        <v>4</v>
      </c>
      <c r="F9" s="156">
        <v>8</v>
      </c>
      <c r="G9" s="156">
        <v>16</v>
      </c>
      <c r="H9" s="157" t="s">
        <v>20</v>
      </c>
      <c r="I9" s="26" t="s">
        <v>21</v>
      </c>
    </row>
    <row r="10" spans="1:26" ht="13.95" customHeight="1" x14ac:dyDescent="0.25">
      <c r="A10" s="158" t="s">
        <v>6</v>
      </c>
      <c r="B10" s="159" t="s">
        <v>3</v>
      </c>
      <c r="C10" s="159">
        <v>0</v>
      </c>
      <c r="D10" s="159">
        <v>2</v>
      </c>
      <c r="E10" s="159">
        <v>4</v>
      </c>
      <c r="F10" s="159">
        <v>8</v>
      </c>
      <c r="G10" s="159">
        <v>16</v>
      </c>
      <c r="H10" s="159">
        <v>32</v>
      </c>
      <c r="I10" s="26"/>
    </row>
    <row r="11" spans="1:26" ht="13.95" customHeight="1" x14ac:dyDescent="0.25">
      <c r="A11" s="179" t="s">
        <v>7</v>
      </c>
      <c r="B11" s="152" t="s">
        <v>4</v>
      </c>
      <c r="C11" s="152">
        <v>0</v>
      </c>
      <c r="D11" s="152">
        <v>2</v>
      </c>
      <c r="E11" s="152">
        <v>4</v>
      </c>
      <c r="F11" s="152">
        <v>8</v>
      </c>
      <c r="G11" s="152">
        <v>16</v>
      </c>
      <c r="H11" s="160">
        <v>32</v>
      </c>
      <c r="I11" s="26" t="s">
        <v>18</v>
      </c>
    </row>
    <row r="12" spans="1:26" x14ac:dyDescent="0.25">
      <c r="A12" s="16"/>
      <c r="B12" s="16"/>
      <c r="C12" s="16"/>
      <c r="D12" s="16"/>
      <c r="E12" s="16"/>
      <c r="F12" s="16"/>
      <c r="G12" s="16"/>
      <c r="H12" s="16"/>
      <c r="I12" s="26"/>
    </row>
    <row r="13" spans="1:26" ht="28.2" customHeight="1" x14ac:dyDescent="0.25">
      <c r="A13" s="224" t="s">
        <v>8</v>
      </c>
      <c r="B13" s="224"/>
      <c r="C13" s="161" t="s">
        <v>16</v>
      </c>
      <c r="D13" s="162">
        <v>1</v>
      </c>
      <c r="E13" s="162">
        <v>0.9</v>
      </c>
      <c r="F13" s="162">
        <v>0.8</v>
      </c>
      <c r="G13" s="162">
        <v>0.75</v>
      </c>
      <c r="H13" s="162">
        <v>0.7</v>
      </c>
      <c r="I13" s="26" t="s">
        <v>0</v>
      </c>
    </row>
    <row r="20" ht="13.95" customHeight="1" x14ac:dyDescent="0.25"/>
    <row r="21" ht="13.95" customHeight="1" x14ac:dyDescent="0.25"/>
    <row r="22" ht="13.95" customHeight="1" x14ac:dyDescent="0.25"/>
    <row r="23" ht="13.95" customHeight="1" x14ac:dyDescent="0.25"/>
    <row r="24" ht="13.95" customHeight="1" x14ac:dyDescent="0.25"/>
  </sheetData>
  <mergeCells count="1">
    <mergeCell ref="A13:B13"/>
  </mergeCells>
  <phoneticPr fontId="5" type="noConversion"/>
  <pageMargins left="0.74803149606299213" right="0.74803149606299213" top="0.98425196850393704" bottom="0.98425196850393704" header="0.51181102362204722" footer="0.51181102362204722"/>
  <pageSetup paperSize="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nhang Bilanztabelle"/>
    <f:field ref="objsubject" par="" edit="true" text=""/>
    <f:field ref="objcreatedby" par="" text="von Fellenberg, Laurence (BAFU - VL)"/>
    <f:field ref="objcreatedat" par="" text="22.04.2015 10:21:05"/>
    <f:field ref="objchangedby" par="" text="Di Stefano, Stefania (BAFU - DSS)"/>
    <f:field ref="objmodifiedat" par="" text="13.04.2016 11:32:56"/>
    <f:field ref="doc_FSCFOLIO_1_1001_FieldDocumentNumber" par="" text=""/>
    <f:field ref="doc_FSCFOLIO_1_1001_FieldSubject" par="" edit="true" text=""/>
    <f:field ref="FSCFOLIO_1_1001_FieldCurrentUser" par="" text="Laurence von Fellenberg"/>
    <f:field ref="CCAPRECONFIG_15_1001_Objektname" par="" edit="true" text="Anhang Bilanztabelle"/>
    <f:field ref="CHPRECONFIG_1_1001_Objektname" par="" edit="true" text="Anhang Bilanztabelle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Biotopwerte von Lebensraumtypen</vt:lpstr>
      <vt:lpstr>Berechnungsbeispiel</vt:lpstr>
      <vt:lpstr>Skalierung Reduktion ÖA</vt:lpstr>
      <vt:lpstr>Wertstufen</vt:lpstr>
    </vt:vector>
  </TitlesOfParts>
  <Company>Hintermann &amp; Weber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Bühler</dc:creator>
  <cp:lastModifiedBy>Schick Jan VD-ANJF-Fish</cp:lastModifiedBy>
  <cp:lastPrinted>2019-10-14T05:52:40Z</cp:lastPrinted>
  <dcterms:created xsi:type="dcterms:W3CDTF">2015-03-06T07:10:20Z</dcterms:created>
  <dcterms:modified xsi:type="dcterms:W3CDTF">2021-12-03T09:40:51Z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AFUBDO@15.1700:Abs2_Funktion">
    <vt:lpwstr/>
  </property>
  <property fmtid="{D5CDD505-2E9C-101B-9397-08002B2CF9AE}" pid="3" name="FSC#BAFUBDO@15.1700:Abs2_Name">
    <vt:lpwstr/>
  </property>
  <property fmtid="{D5CDD505-2E9C-101B-9397-08002B2CF9AE}" pid="4" name="FSC#BAFUBDO@15.1700:Abs2_Titel">
    <vt:lpwstr/>
  </property>
  <property fmtid="{D5CDD505-2E9C-101B-9397-08002B2CF9AE}" pid="5" name="FSC#BAFUBDO@15.1700:Abs2_Vorname">
    <vt:lpwstr/>
  </property>
  <property fmtid="{D5CDD505-2E9C-101B-9397-08002B2CF9AE}" pid="6" name="FSC#BAFUBDO@15.1700:Abs_Funktion">
    <vt:lpwstr/>
  </property>
  <property fmtid="{D5CDD505-2E9C-101B-9397-08002B2CF9AE}" pid="7" name="FSC#BAFUBDO@15.1700:Abs_Name">
    <vt:lpwstr/>
  </property>
  <property fmtid="{D5CDD505-2E9C-101B-9397-08002B2CF9AE}" pid="8" name="FSC#BAFUBDO@15.1700:Abs_Ort">
    <vt:lpwstr>Bern</vt:lpwstr>
  </property>
  <property fmtid="{D5CDD505-2E9C-101B-9397-08002B2CF9AE}" pid="9" name="FSC#BAFUBDO@15.1700:Abs_Titel">
    <vt:lpwstr/>
  </property>
  <property fmtid="{D5CDD505-2E9C-101B-9397-08002B2CF9AE}" pid="10" name="FSC#BAFUBDO@15.1700:Abs_Vorname">
    <vt:lpwstr/>
  </property>
  <property fmtid="{D5CDD505-2E9C-101B-9397-08002B2CF9AE}" pid="11" name="FSC#BAFUBDO@15.1700:Absender_Fusszeilen">
    <vt:lpwstr>Bundesamt für Umwelt BAFU_x000d_
Laurence von Fellenberg_x000d_
Worblentalstrasse 68, 3063 Ittigen_x000d_
Postadresse: 3003 Bern_x000d_
Tel. +41 58 46 280 83, Fax +41 58 46 475 79_x000d_
laurence.vonfellenberg@bafu.admin.ch_x000d_
www.bafu.admin.ch</vt:lpwstr>
  </property>
  <property fmtid="{D5CDD505-2E9C-101B-9397-08002B2CF9AE}" pid="12" name="FSC#BAFUBDO@15.1700:Absender_Kopfzeile">
    <vt:lpwstr>CH-3003 Bern, </vt:lpwstr>
  </property>
  <property fmtid="{D5CDD505-2E9C-101B-9397-08002B2CF9AE}" pid="13" name="FSC#BAFUBDO@15.1700:Absender_Kopfzeile_OE">
    <vt:lpwstr>BAFU, VL</vt:lpwstr>
  </property>
  <property fmtid="{D5CDD505-2E9C-101B-9397-08002B2CF9AE}" pid="14" name="FSC#BAFUBDO@15.1700:Abteilung">
    <vt:lpwstr>Abteilung Arten, Ökosysteme, Landschaften</vt:lpwstr>
  </property>
  <property fmtid="{D5CDD505-2E9C-101B-9397-08002B2CF9AE}" pid="15" name="FSC#BAFUBDO@15.1700:Abteilung_neu">
    <vt:lpwstr/>
  </property>
  <property fmtid="{D5CDD505-2E9C-101B-9397-08002B2CF9AE}" pid="16" name="FSC#BAFUBDO@15.1700:Aktenzeichen">
    <vt:lpwstr>427.1-00-00001/00001/00002/00011/O173-0818</vt:lpwstr>
  </property>
  <property fmtid="{D5CDD505-2E9C-101B-9397-08002B2CF9AE}" pid="17" name="FSC#BAFUBDO@15.1700:Anlagetyp">
    <vt:lpwstr/>
  </property>
  <property fmtid="{D5CDD505-2E9C-101B-9397-08002B2CF9AE}" pid="18" name="FSC#BAFUBDO@15.1700:Anrechenbare_Kosten">
    <vt:lpwstr/>
  </property>
  <property fmtid="{D5CDD505-2E9C-101B-9397-08002B2CF9AE}" pid="19" name="FSC#BAFUBDO@15.1700:Anruf_Empfaenger">
    <vt:lpwstr/>
  </property>
  <property fmtid="{D5CDD505-2E9C-101B-9397-08002B2CF9AE}" pid="20" name="FSC#BAFUBDO@15.1700:Antwort_bis">
    <vt:lpwstr/>
  </property>
  <property fmtid="{D5CDD505-2E9C-101B-9397-08002B2CF9AE}" pid="21" name="FSC#BAFUBDO@15.1700:Anzahl_Taetigkeiten">
    <vt:lpwstr/>
  </property>
  <property fmtid="{D5CDD505-2E9C-101B-9397-08002B2CF9AE}" pid="22" name="FSC#BAFUBDO@15.1700:Auftrag_Nr">
    <vt:lpwstr>427.1-00-00001/00001/00002/00011</vt:lpwstr>
  </property>
  <property fmtid="{D5CDD505-2E9C-101B-9397-08002B2CF9AE}" pid="23" name="FSC#BAFUBDO@15.1700:Auftraggeber_Email">
    <vt:lpwstr/>
  </property>
  <property fmtid="{D5CDD505-2E9C-101B-9397-08002B2CF9AE}" pid="24" name="FSC#BAFUBDO@15.1700:Auftraggeber_Name">
    <vt:lpwstr/>
  </property>
  <property fmtid="{D5CDD505-2E9C-101B-9397-08002B2CF9AE}" pid="25" name="FSC#BAFUBDO@15.1700:Auftraggeber_Tel">
    <vt:lpwstr/>
  </property>
  <property fmtid="{D5CDD505-2E9C-101B-9397-08002B2CF9AE}" pid="26" name="FSC#BAFUBDO@15.1700:Auftraggeber_Vorname">
    <vt:lpwstr/>
  </property>
  <property fmtid="{D5CDD505-2E9C-101B-9397-08002B2CF9AE}" pid="27" name="FSC#BAFUBDO@15.1700:AufwandBetrag">
    <vt:lpwstr/>
  </property>
  <property fmtid="{D5CDD505-2E9C-101B-9397-08002B2CF9AE}" pid="28" name="FSC#BAFUBDO@15.1700:AufwandStunden">
    <vt:lpwstr/>
  </property>
  <property fmtid="{D5CDD505-2E9C-101B-9397-08002B2CF9AE}" pid="29" name="FSC#BAFUBDO@15.1700:Ausgangssprache">
    <vt:lpwstr/>
  </property>
  <property fmtid="{D5CDD505-2E9C-101B-9397-08002B2CF9AE}" pid="30" name="FSC#BAFUBDO@15.1700:Auskunft1">
    <vt:lpwstr/>
  </property>
  <property fmtid="{D5CDD505-2E9C-101B-9397-08002B2CF9AE}" pid="31" name="FSC#BAFUBDO@15.1700:Auskunft2">
    <vt:lpwstr/>
  </property>
  <property fmtid="{D5CDD505-2E9C-101B-9397-08002B2CF9AE}" pid="32" name="FSC#BAFUBDO@15.1700:Auskunft3">
    <vt:lpwstr/>
  </property>
  <property fmtid="{D5CDD505-2E9C-101B-9397-08002B2CF9AE}" pid="33" name="FSC#BAFUBDO@15.1700:Auskunft4">
    <vt:lpwstr/>
  </property>
  <property fmtid="{D5CDD505-2E9C-101B-9397-08002B2CF9AE}" pid="34" name="FSC#BAFUBDO@15.1700:Auskunftgeber">
    <vt:lpwstr/>
  </property>
  <property fmtid="{D5CDD505-2E9C-101B-9397-08002B2CF9AE}" pid="35" name="FSC#BAFUBDO@15.1700:Berater">
    <vt:lpwstr/>
  </property>
  <property fmtid="{D5CDD505-2E9C-101B-9397-08002B2CF9AE}" pid="36" name="FSC#BAFUBDO@15.1700:Bericht_Autor">
    <vt:lpwstr>von Fellenberg, Laurence</vt:lpwstr>
  </property>
  <property fmtid="{D5CDD505-2E9C-101B-9397-08002B2CF9AE}" pid="37" name="FSC#BAFUBDO@15.1700:Bescheinigungsanspruch_Total_2013">
    <vt:lpwstr/>
  </property>
  <property fmtid="{D5CDD505-2E9C-101B-9397-08002B2CF9AE}" pid="38" name="FSC#BAFUBDO@15.1700:Beschlussnummer">
    <vt:lpwstr/>
  </property>
  <property fmtid="{D5CDD505-2E9C-101B-9397-08002B2CF9AE}" pid="39" name="FSC#BAFUBDO@15.1700:Beschreibungdatum">
    <vt:lpwstr/>
  </property>
  <property fmtid="{D5CDD505-2E9C-101B-9397-08002B2CF9AE}" pid="40" name="FSC#BAFUBDO@15.1700:Beschreibungname">
    <vt:lpwstr/>
  </property>
  <property fmtid="{D5CDD505-2E9C-101B-9397-08002B2CF9AE}" pid="41" name="FSC#BAFUBDO@15.1700:Briefdatum">
    <vt:lpwstr>22.04.2015</vt:lpwstr>
  </property>
  <property fmtid="{D5CDD505-2E9C-101B-9397-08002B2CF9AE}" pid="42" name="FSC#BAFUBDO@15.1700:Bundesbeitrag">
    <vt:lpwstr/>
  </property>
  <property fmtid="{D5CDD505-2E9C-101B-9397-08002B2CF9AE}" pid="43" name="FSC#BAFUBDO@15.1700:Bundesbeitrag_Prozent">
    <vt:lpwstr/>
  </property>
  <property fmtid="{D5CDD505-2E9C-101B-9397-08002B2CF9AE}" pid="44" name="FSC#BAFUBDO@15.1700:Dat_Eingabedatum">
    <vt:lpwstr/>
  </property>
  <property fmtid="{D5CDD505-2E9C-101B-9397-08002B2CF9AE}" pid="45" name="FSC#BAFUBDO@15.1700:Dat_Interne_Mitberichte">
    <vt:lpwstr/>
  </property>
  <property fmtid="{D5CDD505-2E9C-101B-9397-08002B2CF9AE}" pid="46" name="FSC#BAFUBDO@15.1700:Dat_Prov_Baubewilligung">
    <vt:lpwstr/>
  </property>
  <property fmtid="{D5CDD505-2E9C-101B-9397-08002B2CF9AE}" pid="47" name="FSC#BAFUBDO@15.1700:Datum_des_Monitoringberichts_2013">
    <vt:lpwstr/>
  </property>
  <property fmtid="{D5CDD505-2E9C-101B-9397-08002B2CF9AE}" pid="48" name="FSC#BAFUBDO@15.1700:Datum_Gesuch">
    <vt:lpwstr/>
  </property>
  <property fmtid="{D5CDD505-2E9C-101B-9397-08002B2CF9AE}" pid="49" name="FSC#BAFUBDO@15.1700:Datum_Verfügung_aktuell">
    <vt:lpwstr/>
  </property>
  <property fmtid="{D5CDD505-2E9C-101B-9397-08002B2CF9AE}" pid="50" name="FSC#BAFUBDO@15.1700:DatumErstellung">
    <vt:lpwstr>22.04.2015</vt:lpwstr>
  </property>
  <property fmtid="{D5CDD505-2E9C-101B-9397-08002B2CF9AE}" pid="51" name="FSC#BAFUBDO@15.1700:Diff_TaetigkeitenStandorte">
    <vt:lpwstr/>
  </property>
  <property fmtid="{D5CDD505-2E9C-101B-9397-08002B2CF9AE}" pid="52" name="FSC#BAFUBDO@15.1700:Diff_TaetigkeitenStandorte_Nr">
    <vt:lpwstr/>
  </property>
  <property fmtid="{D5CDD505-2E9C-101B-9397-08002B2CF9AE}" pid="53" name="FSC#BAFUBDO@15.1700:DocGegenstand">
    <vt:lpwstr>Anhang Bilanztabelle</vt:lpwstr>
  </property>
  <property fmtid="{D5CDD505-2E9C-101B-9397-08002B2CF9AE}" pid="54" name="FSC#BAFUBDO@15.1700:Eingang">
    <vt:lpwstr>2015-04-22T10:16:16</vt:lpwstr>
  </property>
  <property fmtid="{D5CDD505-2E9C-101B-9397-08002B2CF9AE}" pid="55" name="FSC#BAFUBDO@15.1700:Eingang_per">
    <vt:lpwstr/>
  </property>
  <property fmtid="{D5CDD505-2E9C-101B-9397-08002B2CF9AE}" pid="56" name="FSC#BAFUBDO@15.1700:Eingangsdatum">
    <vt:lpwstr/>
  </property>
  <property fmtid="{D5CDD505-2E9C-101B-9397-08002B2CF9AE}" pid="57" name="FSC#BAFUBDO@15.1700:Emmissionsreduktion">
    <vt:lpwstr/>
  </property>
  <property fmtid="{D5CDD505-2E9C-101B-9397-08002B2CF9AE}" pid="58" name="FSC#BAFUBDO@15.1700:Emmissionsziel_2013">
    <vt:lpwstr/>
  </property>
  <property fmtid="{D5CDD505-2E9C-101B-9397-08002B2CF9AE}" pid="59" name="FSC#BAFUBDO@15.1700:Emmissionsziel_2014">
    <vt:lpwstr/>
  </property>
  <property fmtid="{D5CDD505-2E9C-101B-9397-08002B2CF9AE}" pid="60" name="FSC#BAFUBDO@15.1700:Emmissionsziel_2015">
    <vt:lpwstr/>
  </property>
  <property fmtid="{D5CDD505-2E9C-101B-9397-08002B2CF9AE}" pid="61" name="FSC#BAFUBDO@15.1700:Emmissionsziel_2016">
    <vt:lpwstr/>
  </property>
  <property fmtid="{D5CDD505-2E9C-101B-9397-08002B2CF9AE}" pid="62" name="FSC#BAFUBDO@15.1700:Emmissionsziel_2017">
    <vt:lpwstr/>
  </property>
  <property fmtid="{D5CDD505-2E9C-101B-9397-08002B2CF9AE}" pid="63" name="FSC#BAFUBDO@15.1700:Emmissionsziel_2018">
    <vt:lpwstr/>
  </property>
  <property fmtid="{D5CDD505-2E9C-101B-9397-08002B2CF9AE}" pid="64" name="FSC#BAFUBDO@15.1700:Emmissionsziel_2019">
    <vt:lpwstr/>
  </property>
  <property fmtid="{D5CDD505-2E9C-101B-9397-08002B2CF9AE}" pid="65" name="FSC#BAFUBDO@15.1700:Emmissionsziel_2020">
    <vt:lpwstr/>
  </property>
  <property fmtid="{D5CDD505-2E9C-101B-9397-08002B2CF9AE}" pid="66" name="FSC#BAFUBDO@15.1700:Emmissionsziel_Gesamt">
    <vt:lpwstr/>
  </property>
  <property fmtid="{D5CDD505-2E9C-101B-9397-08002B2CF9AE}" pid="67" name="FSC#BAFUBDO@15.1700:Empfaenger_Adresszeile">
    <vt:lpwstr/>
  </property>
  <property fmtid="{D5CDD505-2E9C-101B-9397-08002B2CF9AE}" pid="68" name="FSC#BAFUBDO@15.1700:ePMNummer">
    <vt:lpwstr/>
  </property>
  <property fmtid="{D5CDD505-2E9C-101B-9397-08002B2CF9AE}" pid="69" name="FSC#BAFUBDO@15.1700:Etappennummer">
    <vt:lpwstr/>
  </property>
  <property fmtid="{D5CDD505-2E9C-101B-9397-08002B2CF9AE}" pid="70" name="FSC#BAFUBDO@15.1700:EU_01_Verpflichter_Name_Adresse">
    <vt:lpwstr/>
  </property>
  <property fmtid="{D5CDD505-2E9C-101B-9397-08002B2CF9AE}" pid="71" name="FSC#BAFUBDO@15.1700:EU_02_Verpflichter_Name_Adresse">
    <vt:lpwstr/>
  </property>
  <property fmtid="{D5CDD505-2E9C-101B-9397-08002B2CF9AE}" pid="72" name="FSC#BAFUBDO@15.1700:EU_03_Verpflichter_Name_Adresse">
    <vt:lpwstr/>
  </property>
  <property fmtid="{D5CDD505-2E9C-101B-9397-08002B2CF9AE}" pid="73" name="FSC#BAFUBDO@15.1700:EU_04_Verpflichter_Name_Adresse">
    <vt:lpwstr/>
  </property>
  <property fmtid="{D5CDD505-2E9C-101B-9397-08002B2CF9AE}" pid="74" name="FSC#BAFUBDO@15.1700:EU_05_Verpflichter_Name_Adresse">
    <vt:lpwstr/>
  </property>
  <property fmtid="{D5CDD505-2E9C-101B-9397-08002B2CF9AE}" pid="75" name="FSC#BAFUBDO@15.1700:EU_06_Verpflichter_Name_Adresse">
    <vt:lpwstr/>
  </property>
  <property fmtid="{D5CDD505-2E9C-101B-9397-08002B2CF9AE}" pid="76" name="FSC#BAFUBDO@15.1700:Experte_Email">
    <vt:lpwstr/>
  </property>
  <property fmtid="{D5CDD505-2E9C-101B-9397-08002B2CF9AE}" pid="77" name="FSC#BAFUBDO@15.1700:Experte_Name">
    <vt:lpwstr/>
  </property>
  <property fmtid="{D5CDD505-2E9C-101B-9397-08002B2CF9AE}" pid="78" name="FSC#BAFUBDO@15.1700:Experte_Tel">
    <vt:lpwstr/>
  </property>
  <property fmtid="{D5CDD505-2E9C-101B-9397-08002B2CF9AE}" pid="79" name="FSC#BAFUBDO@15.1700:Experte_Vorname">
    <vt:lpwstr/>
  </property>
  <property fmtid="{D5CDD505-2E9C-101B-9397-08002B2CF9AE}" pid="80" name="FSC#BAFUBDO@15.1700:Filereference">
    <vt:lpwstr>427.1-00-00001</vt:lpwstr>
  </property>
  <property fmtid="{D5CDD505-2E9C-101B-9397-08002B2CF9AE}" pid="81" name="FSC#BAFUBDO@15.1700:Gas">
    <vt:lpwstr/>
  </property>
  <property fmtid="{D5CDD505-2E9C-101B-9397-08002B2CF9AE}" pid="82" name="FSC#BAFUBDO@15.1700:Gegenstand">
    <vt:lpwstr/>
  </property>
  <property fmtid="{D5CDD505-2E9C-101B-9397-08002B2CF9AE}" pid="83" name="FSC#BAFUBDO@15.1700:Gemeinden">
    <vt:lpwstr/>
  </property>
  <property fmtid="{D5CDD505-2E9C-101B-9397-08002B2CF9AE}" pid="84" name="FSC#BAFUBDO@15.1700:Gesamtkostenvoranschlag">
    <vt:lpwstr/>
  </property>
  <property fmtid="{D5CDD505-2E9C-101B-9397-08002B2CF9AE}" pid="85" name="FSC#BAFUBDO@15.1700:GesamtV_Name">
    <vt:lpwstr/>
  </property>
  <property fmtid="{D5CDD505-2E9C-101B-9397-08002B2CF9AE}" pid="86" name="FSC#BAFUBDO@15.1700:Geschaeft">
    <vt:lpwstr/>
  </property>
  <property fmtid="{D5CDD505-2E9C-101B-9397-08002B2CF9AE}" pid="87" name="FSC#BAFUBDO@15.1700:Gesuch_um_Bescheinigung_2013">
    <vt:lpwstr/>
  </property>
  <property fmtid="{D5CDD505-2E9C-101B-9397-08002B2CF9AE}" pid="88" name="FSC#BAFUBDO@15.1700:Gesuchsteller">
    <vt:lpwstr/>
  </property>
  <property fmtid="{D5CDD505-2E9C-101B-9397-08002B2CF9AE}" pid="89" name="FSC#BAFUBDO@15.1700:Gesuchsteller_Addresszeilen">
    <vt:lpwstr/>
  </property>
  <property fmtid="{D5CDD505-2E9C-101B-9397-08002B2CF9AE}" pid="90" name="FSC#BAFUBDO@15.1700:Gesuchsteller_Name">
    <vt:lpwstr/>
  </property>
  <property fmtid="{D5CDD505-2E9C-101B-9397-08002B2CF9AE}" pid="91" name="FSC#BAFUBDO@15.1700:Gruss">
    <vt:lpwstr>Freundliche Grüsse</vt:lpwstr>
  </property>
  <property fmtid="{D5CDD505-2E9C-101B-9397-08002B2CF9AE}" pid="92" name="FSC#BAFUBDO@15.1700:Gutschriften_aus_1VP">
    <vt:lpwstr/>
  </property>
  <property fmtid="{D5CDD505-2E9C-101B-9397-08002B2CF9AE}" pid="93" name="FSC#BAFUBDO@15.1700:Ihr_Zeichen">
    <vt:lpwstr/>
  </property>
  <property fmtid="{D5CDD505-2E9C-101B-9397-08002B2CF9AE}" pid="94" name="FSC#BAFUBDO@15.1700:Journalist">
    <vt:lpwstr/>
  </property>
  <property fmtid="{D5CDD505-2E9C-101B-9397-08002B2CF9AE}" pid="95" name="FSC#BAFUBDO@15.1700:Journalist_Email">
    <vt:lpwstr/>
  </property>
  <property fmtid="{D5CDD505-2E9C-101B-9397-08002B2CF9AE}" pid="96" name="FSC#BAFUBDO@15.1700:Journalist_Tel">
    <vt:lpwstr/>
  </property>
  <property fmtid="{D5CDD505-2E9C-101B-9397-08002B2CF9AE}" pid="97" name="FSC#BAFUBDO@15.1700:Kant_Stellungn_Dat">
    <vt:lpwstr/>
  </property>
  <property fmtid="{D5CDD505-2E9C-101B-9397-08002B2CF9AE}" pid="98" name="FSC#BAFUBDO@15.1700:Kant_Stellungnahme">
    <vt:lpwstr/>
  </property>
  <property fmtid="{D5CDD505-2E9C-101B-9397-08002B2CF9AE}" pid="99" name="FSC#BAFUBDO@15.1700:Kanton">
    <vt:lpwstr/>
  </property>
  <property fmtid="{D5CDD505-2E9C-101B-9397-08002B2CF9AE}" pid="100" name="FSC#BAFUBDO@15.1700:Klassifizierung">
    <vt:lpwstr/>
  </property>
  <property fmtid="{D5CDD505-2E9C-101B-9397-08002B2CF9AE}" pid="101" name="FSC#BAFUBDO@15.1700:Kompensationspflicht">
    <vt:lpwstr/>
  </property>
  <property fmtid="{D5CDD505-2E9C-101B-9397-08002B2CF9AE}" pid="102" name="FSC#BAFUBDO@15.1700:Kompensationssatz">
    <vt:lpwstr/>
  </property>
  <property fmtid="{D5CDD505-2E9C-101B-9397-08002B2CF9AE}" pid="103" name="FSC#BAFUBDO@15.1700:Kontaktperson_Name">
    <vt:lpwstr/>
  </property>
  <property fmtid="{D5CDD505-2E9C-101B-9397-08002B2CF9AE}" pid="104" name="FSC#BAFUBDO@15.1700:Kontaktperson_Vorname">
    <vt:lpwstr/>
  </property>
  <property fmtid="{D5CDD505-2E9C-101B-9397-08002B2CF9AE}" pid="105" name="FSC#BAFUBDO@15.1700:Kontext1">
    <vt:lpwstr/>
  </property>
  <property fmtid="{D5CDD505-2E9C-101B-9397-08002B2CF9AE}" pid="106" name="FSC#BAFUBDO@15.1700:Kontext2">
    <vt:lpwstr/>
  </property>
  <property fmtid="{D5CDD505-2E9C-101B-9397-08002B2CF9AE}" pid="107" name="FSC#BAFUBDO@15.1700:KopPflichtiger_Adresszeile">
    <vt:lpwstr/>
  </property>
  <property fmtid="{D5CDD505-2E9C-101B-9397-08002B2CF9AE}" pid="108" name="FSC#BAFUBDO@15.1700:KopPflichtiger_Name">
    <vt:lpwstr/>
  </property>
  <property fmtid="{D5CDD505-2E9C-101B-9397-08002B2CF9AE}" pid="109" name="FSC#BAFUBDO@15.1700:KopPflichtYYYY">
    <vt:lpwstr/>
  </property>
  <property fmtid="{D5CDD505-2E9C-101B-9397-08002B2CF9AE}" pid="110" name="FSC#BAFUBDO@15.1700:Kosten_Total">
    <vt:lpwstr/>
  </property>
  <property fmtid="{D5CDD505-2E9C-101B-9397-08002B2CF9AE}" pid="111" name="FSC#BAFUBDO@15.1700:Kostenvoranschlag">
    <vt:lpwstr/>
  </property>
  <property fmtid="{D5CDD505-2E9C-101B-9397-08002B2CF9AE}" pid="112" name="FSC#BAFUBDO@15.1700:Kreditrubrik">
    <vt:lpwstr/>
  </property>
  <property fmtid="{D5CDD505-2E9C-101B-9397-08002B2CF9AE}" pid="113" name="FSC#BAFUBDO@15.1700:Beschaffungsstelle">
    <vt:lpwstr/>
  </property>
  <property fmtid="{D5CDD505-2E9C-101B-9397-08002B2CF9AE}" pid="114" name="FSC#BAFUBDO@15.1700:Massnahmenwirkung_Total">
    <vt:lpwstr/>
  </property>
  <property fmtid="{D5CDD505-2E9C-101B-9397-08002B2CF9AE}" pid="115" name="FSC#BAFUBDO@15.1700:MedienDatum">
    <vt:lpwstr/>
  </property>
  <property fmtid="{D5CDD505-2E9C-101B-9397-08002B2CF9AE}" pid="116" name="FSC#BAFUBDO@15.1700:Medium">
    <vt:lpwstr/>
  </property>
  <property fmtid="{D5CDD505-2E9C-101B-9397-08002B2CF9AE}" pid="117" name="FSC#BAFUBDO@15.1700:MengeEmissionen">
    <vt:lpwstr/>
  </property>
  <property fmtid="{D5CDD505-2E9C-101B-9397-08002B2CF9AE}" pid="118" name="FSC#BAFUBDO@15.1700:MonBerEingangsdatum">
    <vt:lpwstr/>
  </property>
  <property fmtid="{D5CDD505-2E9C-101B-9397-08002B2CF9AE}" pid="119" name="FSC#BAFUBDO@15.1700:MonPeriodBis">
    <vt:lpwstr/>
  </property>
  <property fmtid="{D5CDD505-2E9C-101B-9397-08002B2CF9AE}" pid="120" name="FSC#BAFUBDO@15.1700:MonPeriodVon">
    <vt:lpwstr/>
  </property>
  <property fmtid="{D5CDD505-2E9C-101B-9397-08002B2CF9AE}" pid="121" name="FSC#BAFUBDO@15.1700:MonPeriodYYYY">
    <vt:lpwstr/>
  </property>
  <property fmtid="{D5CDD505-2E9C-101B-9397-08002B2CF9AE}" pid="122" name="FSC#BAFUBDO@15.1700:part">
    <vt:lpwstr/>
  </property>
  <property fmtid="{D5CDD505-2E9C-101B-9397-08002B2CF9AE}" pid="123" name="FSC#BAFUBDO@15.1700:Phase">
    <vt:lpwstr/>
  </property>
  <property fmtid="{D5CDD505-2E9C-101B-9397-08002B2CF9AE}" pid="124" name="FSC#BAFUBDO@15.1700:Prioritaet">
    <vt:lpwstr/>
  </property>
  <property fmtid="{D5CDD505-2E9C-101B-9397-08002B2CF9AE}" pid="125" name="FSC#BAFUBDO@15.1700:Projektbezeichnung">
    <vt:lpwstr/>
  </property>
  <property fmtid="{D5CDD505-2E9C-101B-9397-08002B2CF9AE}" pid="126" name="FSC#BAFUBDO@15.1700:projektname">
    <vt:lpwstr/>
  </property>
  <property fmtid="{D5CDD505-2E9C-101B-9397-08002B2CF9AE}" pid="127" name="FSC#BAFUBDO@15.1700:projektnummer">
    <vt:lpwstr/>
  </property>
  <property fmtid="{D5CDD505-2E9C-101B-9397-08002B2CF9AE}" pid="128" name="FSC#BAFUBDO@15.1700:Projekttyp">
    <vt:lpwstr/>
  </property>
  <property fmtid="{D5CDD505-2E9C-101B-9397-08002B2CF9AE}" pid="129" name="FSC#BAFUBDO@15.1700:Pruefstelle_Name">
    <vt:lpwstr/>
  </property>
  <property fmtid="{D5CDD505-2E9C-101B-9397-08002B2CF9AE}" pid="130" name="FSC#BAFUBDO@15.1700:PS_01_Verpflichter_Name_Adresse">
    <vt:lpwstr/>
  </property>
  <property fmtid="{D5CDD505-2E9C-101B-9397-08002B2CF9AE}" pid="131" name="FSC#BAFUBDO@15.1700:PS_02_Verpflichter_Name_Adresse">
    <vt:lpwstr/>
  </property>
  <property fmtid="{D5CDD505-2E9C-101B-9397-08002B2CF9AE}" pid="132" name="FSC#BAFUBDO@15.1700:PS_03_Verpflichter_Name_Adresse">
    <vt:lpwstr/>
  </property>
  <property fmtid="{D5CDD505-2E9C-101B-9397-08002B2CF9AE}" pid="133" name="FSC#BAFUBDO@15.1700:PS_04_Verpflichter_Name_Adresse">
    <vt:lpwstr/>
  </property>
  <property fmtid="{D5CDD505-2E9C-101B-9397-08002B2CF9AE}" pid="134" name="FSC#BAFUBDO@15.1700:PS_05_Verpflichter_Name_Adresse">
    <vt:lpwstr/>
  </property>
  <property fmtid="{D5CDD505-2E9C-101B-9397-08002B2CF9AE}" pid="135" name="FSC#BAFUBDO@15.1700:PS_06_Verpflichter_Name_Adresse">
    <vt:lpwstr/>
  </property>
  <property fmtid="{D5CDD505-2E9C-101B-9397-08002B2CF9AE}" pid="136" name="FSC#BAFUBDO@15.1700:PS_07_Verpflichter_Name_Adresse">
    <vt:lpwstr/>
  </property>
  <property fmtid="{D5CDD505-2E9C-101B-9397-08002B2CF9AE}" pid="137" name="FSC#BAFUBDO@15.1700:PS_08_Verpflichter_Name_Adresse">
    <vt:lpwstr/>
  </property>
  <property fmtid="{D5CDD505-2E9C-101B-9397-08002B2CF9AE}" pid="138" name="FSC#BAFUBDO@15.1700:PS_09_Verpflichter_Name_Adresse">
    <vt:lpwstr/>
  </property>
  <property fmtid="{D5CDD505-2E9C-101B-9397-08002B2CF9AE}" pid="139" name="FSC#BAFUBDO@15.1700:PS_10_Verpflichter_Name_Adresse">
    <vt:lpwstr/>
  </property>
  <property fmtid="{D5CDD505-2E9C-101B-9397-08002B2CF9AE}" pid="140" name="FSC#BAFUBDO@15.1700:PS_11_Verpflichter_Name_Adresse">
    <vt:lpwstr/>
  </property>
  <property fmtid="{D5CDD505-2E9C-101B-9397-08002B2CF9AE}" pid="141" name="FSC#BAFUBDO@15.1700:PS_12_Verpflichter_Name_Adresse">
    <vt:lpwstr/>
  </property>
  <property fmtid="{D5CDD505-2E9C-101B-9397-08002B2CF9AE}" pid="142" name="FSC#BAFUBDO@15.1700:PS_13_Verpflichter_Name_Adresse">
    <vt:lpwstr/>
  </property>
  <property fmtid="{D5CDD505-2E9C-101B-9397-08002B2CF9AE}" pid="143" name="FSC#BAFUBDO@15.1700:PS_14_Verpflichter_Name_Adresse">
    <vt:lpwstr/>
  </property>
  <property fmtid="{D5CDD505-2E9C-101B-9397-08002B2CF9AE}" pid="144" name="FSC#BAFUBDO@15.1700:Ressort">
    <vt:lpwstr/>
  </property>
  <property fmtid="{D5CDD505-2E9C-101B-9397-08002B2CF9AE}" pid="145" name="FSC#BAFUBDO@15.1700:Richttermin">
    <vt:lpwstr/>
  </property>
  <property fmtid="{D5CDD505-2E9C-101B-9397-08002B2CF9AE}" pid="146" name="FSC#BAFUBDO@15.1700:SB_Kurzzeichen">
    <vt:lpwstr>VL</vt:lpwstr>
  </property>
  <property fmtid="{D5CDD505-2E9C-101B-9397-08002B2CF9AE}" pid="147" name="FSC#BAFUBDO@15.1700:SubAbs_Zeichen">
    <vt:lpwstr>VL</vt:lpwstr>
  </property>
  <property fmtid="{D5CDD505-2E9C-101B-9397-08002B2CF9AE}" pid="148" name="FSC#BAFUBDO@15.1700:SubGegenstand">
    <vt:lpwstr>Unterlagen neue Bewertungsmethode</vt:lpwstr>
  </property>
  <property fmtid="{D5CDD505-2E9C-101B-9397-08002B2CF9AE}" pid="149" name="FSC#BAFUBDO@15.1700:SubGegenstand1">
    <vt:lpwstr/>
  </property>
  <property fmtid="{D5CDD505-2E9C-101B-9397-08002B2CF9AE}" pid="150" name="FSC#BAFUBDO@15.1700:SubGegenstand2">
    <vt:lpwstr/>
  </property>
  <property fmtid="{D5CDD505-2E9C-101B-9397-08002B2CF9AE}" pid="151" name="FSC#BAFUBDO@15.1700:SubGegenstand3">
    <vt:lpwstr/>
  </property>
  <property fmtid="{D5CDD505-2E9C-101B-9397-08002B2CF9AE}" pid="152" name="FSC#BAFUBDO@15.1700:SubGegenstand4">
    <vt:lpwstr/>
  </property>
  <property fmtid="{D5CDD505-2E9C-101B-9397-08002B2CF9AE}" pid="153" name="FSC#BAFUBDO@15.1700:SubGemeinden">
    <vt:lpwstr/>
  </property>
  <property fmtid="{D5CDD505-2E9C-101B-9397-08002B2CF9AE}" pid="154" name="FSC#BAFUBDO@15.1700:SubKantone">
    <vt:lpwstr/>
  </property>
  <property fmtid="{D5CDD505-2E9C-101B-9397-08002B2CF9AE}" pid="155" name="FSC#BAFUBDO@15.1700:SubProjektName">
    <vt:lpwstr/>
  </property>
  <property fmtid="{D5CDD505-2E9C-101B-9397-08002B2CF9AE}" pid="156" name="FSC#BAFUBDO@15.1700:TarifinfoStd2">
    <vt:lpwstr/>
  </property>
  <property fmtid="{D5CDD505-2E9C-101B-9397-08002B2CF9AE}" pid="157" name="FSC#BAFUBDO@15.1700:TarifinfoVol2">
    <vt:lpwstr/>
  </property>
  <property fmtid="{D5CDD505-2E9C-101B-9397-08002B2CF9AE}" pid="158" name="FSC#BAFUBDO@15.1700:Termin">
    <vt:lpwstr/>
  </property>
  <property fmtid="{D5CDD505-2E9C-101B-9397-08002B2CF9AE}" pid="159" name="FSC#BAFUBDO@15.1700:Termin_Abt">
    <vt:lpwstr/>
  </property>
  <property fmtid="{D5CDD505-2E9C-101B-9397-08002B2CF9AE}" pid="160" name="FSC#BAFUBDO@15.1700:Termin_Uebersetzung">
    <vt:lpwstr/>
  </property>
  <property fmtid="{D5CDD505-2E9C-101B-9397-08002B2CF9AE}" pid="161" name="FSC#BAFUBDO@15.1700:Thema">
    <vt:lpwstr/>
  </property>
  <property fmtid="{D5CDD505-2E9C-101B-9397-08002B2CF9AE}" pid="162" name="FSC#BAFUBDO@15.1700:Validierungdatum">
    <vt:lpwstr/>
  </property>
  <property fmtid="{D5CDD505-2E9C-101B-9397-08002B2CF9AE}" pid="163" name="FSC#BAFUBDO@15.1700:Validierungfirma">
    <vt:lpwstr/>
  </property>
  <property fmtid="{D5CDD505-2E9C-101B-9397-08002B2CF9AE}" pid="164" name="FSC#BAFUBDO@15.1700:Validierungname">
    <vt:lpwstr/>
  </property>
  <property fmtid="{D5CDD505-2E9C-101B-9397-08002B2CF9AE}" pid="165" name="FSC#BAFUBDO@15.1700:Validierungresp">
    <vt:lpwstr/>
  </property>
  <property fmtid="{D5CDD505-2E9C-101B-9397-08002B2CF9AE}" pid="166" name="FSC#BAFUBDO@15.1700:Verfahren">
    <vt:lpwstr/>
  </property>
  <property fmtid="{D5CDD505-2E9C-101B-9397-08002B2CF9AE}" pid="167" name="FSC#BAFUBDO@15.1700:VerfuegDatum">
    <vt:lpwstr/>
  </property>
  <property fmtid="{D5CDD505-2E9C-101B-9397-08002B2CF9AE}" pid="168" name="FSC#BAFUBDO@15.1700:Verfuegungsnummer">
    <vt:lpwstr/>
  </property>
  <property fmtid="{D5CDD505-2E9C-101B-9397-08002B2CF9AE}" pid="169" name="FSC#BAFUBDO@15.1700:Verpflichter_HausNr">
    <vt:lpwstr/>
  </property>
  <property fmtid="{D5CDD505-2E9C-101B-9397-08002B2CF9AE}" pid="170" name="FSC#BAFUBDO@15.1700:Verpflichter_Kurzname">
    <vt:lpwstr/>
  </property>
  <property fmtid="{D5CDD505-2E9C-101B-9397-08002B2CF9AE}" pid="171" name="FSC#BAFUBDO@15.1700:Verpflichter_MailAdresse">
    <vt:lpwstr/>
  </property>
  <property fmtid="{D5CDD505-2E9C-101B-9397-08002B2CF9AE}" pid="172" name="FSC#BAFUBDO@15.1700:Verpflichter_Name">
    <vt:lpwstr/>
  </property>
  <property fmtid="{D5CDD505-2E9C-101B-9397-08002B2CF9AE}" pid="173" name="FSC#BAFUBDO@15.1700:Verpflichter_Ort">
    <vt:lpwstr/>
  </property>
  <property fmtid="{D5CDD505-2E9C-101B-9397-08002B2CF9AE}" pid="174" name="FSC#BAFUBDO@15.1700:Verpflichter_PLZ">
    <vt:lpwstr/>
  </property>
  <property fmtid="{D5CDD505-2E9C-101B-9397-08002B2CF9AE}" pid="175" name="FSC#BAFUBDO@15.1700:Verpflichter_Strasse">
    <vt:lpwstr/>
  </property>
  <property fmtid="{D5CDD505-2E9C-101B-9397-08002B2CF9AE}" pid="176" name="FSC#BAFUBDO@15.1700:Versandart">
    <vt:lpwstr>_x000d_
</vt:lpwstr>
  </property>
  <property fmtid="{D5CDD505-2E9C-101B-9397-08002B2CF9AE}" pid="177" name="FSC#BAFUBDO@15.1700:VertragAbteilung">
    <vt:lpwstr/>
  </property>
  <property fmtid="{D5CDD505-2E9C-101B-9397-08002B2CF9AE}" pid="178" name="FSC#BAFUBDO@15.1700:VertragsdauerBis">
    <vt:lpwstr/>
  </property>
  <property fmtid="{D5CDD505-2E9C-101B-9397-08002B2CF9AE}" pid="179" name="FSC#BAFUBDO@15.1700:VertragsdauerVon">
    <vt:lpwstr/>
  </property>
  <property fmtid="{D5CDD505-2E9C-101B-9397-08002B2CF9AE}" pid="180" name="FSC#BAFUBDO@15.1700:VertragTitel">
    <vt:lpwstr/>
  </property>
  <property fmtid="{D5CDD505-2E9C-101B-9397-08002B2CF9AE}" pid="181" name="FSC#BAFUBDO@15.1700:vertreten">
    <vt:lpwstr/>
  </property>
  <property fmtid="{D5CDD505-2E9C-101B-9397-08002B2CF9AE}" pid="182" name="FSC#BAFUBDO@15.1700:Volumen_Ausgangstext">
    <vt:lpwstr/>
  </property>
  <property fmtid="{D5CDD505-2E9C-101B-9397-08002B2CF9AE}" pid="183" name="FSC#BAFUBDO@15.1700:Zeit">
    <vt:lpwstr/>
  </property>
  <property fmtid="{D5CDD505-2E9C-101B-9397-08002B2CF9AE}" pid="184" name="FSC#BAFUBDO@15.1700:Zielsprache">
    <vt:lpwstr/>
  </property>
  <property fmtid="{D5CDD505-2E9C-101B-9397-08002B2CF9AE}" pid="185" name="FSC#BAFUBDO@15.1700:Zirkulation">
    <vt:lpwstr/>
  </property>
  <property fmtid="{D5CDD505-2E9C-101B-9397-08002B2CF9AE}" pid="186" name="FSC#BAFUBDO@15.1700:Zirkulation_Dat">
    <vt:lpwstr/>
  </property>
  <property fmtid="{D5CDD505-2E9C-101B-9397-08002B2CF9AE}" pid="187" name="FSC#BAFUBDO@15.1700:Zust_Behoerde">
    <vt:lpwstr/>
  </property>
  <property fmtid="{D5CDD505-2E9C-101B-9397-08002B2CF9AE}" pid="188" name="FSC#UVEKCFG@15.1700:Function">
    <vt:lpwstr/>
  </property>
  <property fmtid="{D5CDD505-2E9C-101B-9397-08002B2CF9AE}" pid="189" name="FSC#UVEKCFG@15.1700:FileRespOrg">
    <vt:lpwstr>Landschaftsmanagement (AÖL)</vt:lpwstr>
  </property>
  <property fmtid="{D5CDD505-2E9C-101B-9397-08002B2CF9AE}" pid="190" name="FSC#UVEKCFG@15.1700:DefaultGroupFileResponsible">
    <vt:lpwstr>Landschaftsmanagement (AÖL)</vt:lpwstr>
  </property>
  <property fmtid="{D5CDD505-2E9C-101B-9397-08002B2CF9AE}" pid="191" name="FSC#UVEKCFG@15.1700:FileRespFunction">
    <vt:lpwstr/>
  </property>
  <property fmtid="{D5CDD505-2E9C-101B-9397-08002B2CF9AE}" pid="192" name="FSC#UVEKCFG@15.1700:AssignedClassification">
    <vt:lpwstr/>
  </property>
  <property fmtid="{D5CDD505-2E9C-101B-9397-08002B2CF9AE}" pid="193" name="FSC#UVEKCFG@15.1700:AssignedClassificationCode">
    <vt:lpwstr/>
  </property>
  <property fmtid="{D5CDD505-2E9C-101B-9397-08002B2CF9AE}" pid="194" name="FSC#UVEKCFG@15.1700:FileResponsible">
    <vt:lpwstr>Laurence von Fellenberg</vt:lpwstr>
  </property>
  <property fmtid="{D5CDD505-2E9C-101B-9397-08002B2CF9AE}" pid="195" name="FSC#UVEKCFG@15.1700:FileResponsibleTel">
    <vt:lpwstr>+41 58 46 280 83</vt:lpwstr>
  </property>
  <property fmtid="{D5CDD505-2E9C-101B-9397-08002B2CF9AE}" pid="196" name="FSC#UVEKCFG@15.1700:FileResponsibleEmail">
    <vt:lpwstr>laurence.vonfellenberg@bafu.admin.ch</vt:lpwstr>
  </property>
  <property fmtid="{D5CDD505-2E9C-101B-9397-08002B2CF9AE}" pid="197" name="FSC#UVEKCFG@15.1700:FileResponsibleFax">
    <vt:lpwstr>+41 58 46 475 79</vt:lpwstr>
  </property>
  <property fmtid="{D5CDD505-2E9C-101B-9397-08002B2CF9AE}" pid="198" name="FSC#UVEKCFG@15.1700:FileResponsibleAddress">
    <vt:lpwstr>Worblentalstrasse 68, 3063 Ittigen</vt:lpwstr>
  </property>
  <property fmtid="{D5CDD505-2E9C-101B-9397-08002B2CF9AE}" pid="199" name="FSC#UVEKCFG@15.1700:FileResponsibleStreet">
    <vt:lpwstr>Worblentalstrasse 68</vt:lpwstr>
  </property>
  <property fmtid="{D5CDD505-2E9C-101B-9397-08002B2CF9AE}" pid="200" name="FSC#UVEKCFG@15.1700:FileResponsiblezipcode">
    <vt:lpwstr>3063</vt:lpwstr>
  </property>
  <property fmtid="{D5CDD505-2E9C-101B-9397-08002B2CF9AE}" pid="201" name="FSC#UVEKCFG@15.1700:FileResponsiblecity">
    <vt:lpwstr>Ittigen</vt:lpwstr>
  </property>
  <property fmtid="{D5CDD505-2E9C-101B-9397-08002B2CF9AE}" pid="202" name="FSC#UVEKCFG@15.1700:FileResponsibleAbbreviation">
    <vt:lpwstr>VL</vt:lpwstr>
  </property>
  <property fmtid="{D5CDD505-2E9C-101B-9397-08002B2CF9AE}" pid="203" name="FSC#UVEKCFG@15.1700:FileRespOrgHome">
    <vt:lpwstr/>
  </property>
  <property fmtid="{D5CDD505-2E9C-101B-9397-08002B2CF9AE}" pid="204" name="FSC#UVEKCFG@15.1700:CurrUserAbbreviation">
    <vt:lpwstr>VL</vt:lpwstr>
  </property>
  <property fmtid="{D5CDD505-2E9C-101B-9397-08002B2CF9AE}" pid="205" name="FSC#UVEKCFG@15.1700:CategoryReference">
    <vt:lpwstr>427.1-00</vt:lpwstr>
  </property>
  <property fmtid="{D5CDD505-2E9C-101B-9397-08002B2CF9AE}" pid="206" name="FSC#UVEKCFG@15.1700:cooAddress">
    <vt:lpwstr>COO.2002.100.7.7338816</vt:lpwstr>
  </property>
  <property fmtid="{D5CDD505-2E9C-101B-9397-08002B2CF9AE}" pid="207" name="FSC#UVEKCFG@15.1700:sleeveFileReference">
    <vt:lpwstr/>
  </property>
  <property fmtid="{D5CDD505-2E9C-101B-9397-08002B2CF9AE}" pid="208" name="FSC#UVEKCFG@15.1700:BureauName">
    <vt:lpwstr>Bundesamt für Umwelt</vt:lpwstr>
  </property>
  <property fmtid="{D5CDD505-2E9C-101B-9397-08002B2CF9AE}" pid="209" name="FSC#UVEKCFG@15.1700:BureauShortName">
    <vt:lpwstr>BAFU</vt:lpwstr>
  </property>
  <property fmtid="{D5CDD505-2E9C-101B-9397-08002B2CF9AE}" pid="210" name="FSC#UVEKCFG@15.1700:BureauWebsite">
    <vt:lpwstr>www.bafu.admin.ch</vt:lpwstr>
  </property>
  <property fmtid="{D5CDD505-2E9C-101B-9397-08002B2CF9AE}" pid="211" name="FSC#UVEKCFG@15.1700:SubFileTitle">
    <vt:lpwstr>Anhang Bilanztabelle</vt:lpwstr>
  </property>
  <property fmtid="{D5CDD505-2E9C-101B-9397-08002B2CF9AE}" pid="212" name="FSC#UVEKCFG@15.1700:ForeignNumber">
    <vt:lpwstr/>
  </property>
  <property fmtid="{D5CDD505-2E9C-101B-9397-08002B2CF9AE}" pid="213" name="FSC#UVEKCFG@15.1700:Amtstitel">
    <vt:lpwstr/>
  </property>
  <property fmtid="{D5CDD505-2E9C-101B-9397-08002B2CF9AE}" pid="214" name="FSC#UVEKCFG@15.1700:ZusendungAm">
    <vt:lpwstr/>
  </property>
  <property fmtid="{D5CDD505-2E9C-101B-9397-08002B2CF9AE}" pid="215" name="FSC#UVEKCFG@15.1700:SignerLeft">
    <vt:lpwstr/>
  </property>
  <property fmtid="{D5CDD505-2E9C-101B-9397-08002B2CF9AE}" pid="216" name="FSC#UVEKCFG@15.1700:SignerRight">
    <vt:lpwstr/>
  </property>
  <property fmtid="{D5CDD505-2E9C-101B-9397-08002B2CF9AE}" pid="217" name="FSC#UVEKCFG@15.1700:SignerLeftJobTitle">
    <vt:lpwstr/>
  </property>
  <property fmtid="{D5CDD505-2E9C-101B-9397-08002B2CF9AE}" pid="218" name="FSC#UVEKCFG@15.1700:SignerRightJobTitle">
    <vt:lpwstr/>
  </property>
  <property fmtid="{D5CDD505-2E9C-101B-9397-08002B2CF9AE}" pid="219" name="FSC#UVEKCFG@15.1700:SignerLeftFunction">
    <vt:lpwstr/>
  </property>
  <property fmtid="{D5CDD505-2E9C-101B-9397-08002B2CF9AE}" pid="220" name="FSC#UVEKCFG@15.1700:SignerRightFunction">
    <vt:lpwstr/>
  </property>
  <property fmtid="{D5CDD505-2E9C-101B-9397-08002B2CF9AE}" pid="221" name="FSC#UVEKCFG@15.1700:SignerLeftUserRoleGroup">
    <vt:lpwstr/>
  </property>
  <property fmtid="{D5CDD505-2E9C-101B-9397-08002B2CF9AE}" pid="222" name="FSC#UVEKCFG@15.1700:SignerRightUserRoleGroup">
    <vt:lpwstr/>
  </property>
  <property fmtid="{D5CDD505-2E9C-101B-9397-08002B2CF9AE}" pid="223" name="FSC#UVEKCFG@15.1700:DocumentNumber">
    <vt:lpwstr>O173-0818</vt:lpwstr>
  </property>
  <property fmtid="{D5CDD505-2E9C-101B-9397-08002B2CF9AE}" pid="224" name="FSC#UVEKCFG@15.1700:AssignmentNumber">
    <vt:lpwstr/>
  </property>
  <property fmtid="{D5CDD505-2E9C-101B-9397-08002B2CF9AE}" pid="225" name="FSC#UVEKCFG@15.1700:EM_Personal">
    <vt:lpwstr/>
  </property>
  <property fmtid="{D5CDD505-2E9C-101B-9397-08002B2CF9AE}" pid="226" name="FSC#UVEKCFG@15.1700:EM_Geschlecht">
    <vt:lpwstr/>
  </property>
  <property fmtid="{D5CDD505-2E9C-101B-9397-08002B2CF9AE}" pid="227" name="FSC#UVEKCFG@15.1700:EM_GebDatum">
    <vt:lpwstr/>
  </property>
  <property fmtid="{D5CDD505-2E9C-101B-9397-08002B2CF9AE}" pid="228" name="FSC#UVEKCFG@15.1700:EM_Funktion">
    <vt:lpwstr/>
  </property>
  <property fmtid="{D5CDD505-2E9C-101B-9397-08002B2CF9AE}" pid="229" name="FSC#UVEKCFG@15.1700:EM_Beruf">
    <vt:lpwstr/>
  </property>
  <property fmtid="{D5CDD505-2E9C-101B-9397-08002B2CF9AE}" pid="230" name="FSC#UVEKCFG@15.1700:EM_SVNR">
    <vt:lpwstr/>
  </property>
  <property fmtid="{D5CDD505-2E9C-101B-9397-08002B2CF9AE}" pid="231" name="FSC#UVEKCFG@15.1700:EM_Familienstand">
    <vt:lpwstr/>
  </property>
  <property fmtid="{D5CDD505-2E9C-101B-9397-08002B2CF9AE}" pid="232" name="FSC#UVEKCFG@15.1700:EM_Muttersprache">
    <vt:lpwstr/>
  </property>
  <property fmtid="{D5CDD505-2E9C-101B-9397-08002B2CF9AE}" pid="233" name="FSC#UVEKCFG@15.1700:EM_Geboren_in">
    <vt:lpwstr/>
  </property>
  <property fmtid="{D5CDD505-2E9C-101B-9397-08002B2CF9AE}" pid="234" name="FSC#UVEKCFG@15.1700:EM_Briefanrede">
    <vt:lpwstr/>
  </property>
  <property fmtid="{D5CDD505-2E9C-101B-9397-08002B2CF9AE}" pid="235" name="FSC#UVEKCFG@15.1700:EM_Kommunikationssprache">
    <vt:lpwstr/>
  </property>
  <property fmtid="{D5CDD505-2E9C-101B-9397-08002B2CF9AE}" pid="236" name="FSC#UVEKCFG@15.1700:EM_Webseite">
    <vt:lpwstr/>
  </property>
  <property fmtid="{D5CDD505-2E9C-101B-9397-08002B2CF9AE}" pid="237" name="FSC#UVEKCFG@15.1700:EM_TelNr_Business">
    <vt:lpwstr/>
  </property>
  <property fmtid="{D5CDD505-2E9C-101B-9397-08002B2CF9AE}" pid="238" name="FSC#UVEKCFG@15.1700:EM_TelNr_Private">
    <vt:lpwstr/>
  </property>
  <property fmtid="{D5CDD505-2E9C-101B-9397-08002B2CF9AE}" pid="239" name="FSC#UVEKCFG@15.1700:EM_TelNr_Mobile">
    <vt:lpwstr/>
  </property>
  <property fmtid="{D5CDD505-2E9C-101B-9397-08002B2CF9AE}" pid="240" name="FSC#UVEKCFG@15.1700:EM_TelNr_Other">
    <vt:lpwstr/>
  </property>
  <property fmtid="{D5CDD505-2E9C-101B-9397-08002B2CF9AE}" pid="241" name="FSC#UVEKCFG@15.1700:EM_TelNr_Fax">
    <vt:lpwstr/>
  </property>
  <property fmtid="{D5CDD505-2E9C-101B-9397-08002B2CF9AE}" pid="242" name="FSC#UVEKCFG@15.1700:EM_EMail1">
    <vt:lpwstr/>
  </property>
  <property fmtid="{D5CDD505-2E9C-101B-9397-08002B2CF9AE}" pid="243" name="FSC#UVEKCFG@15.1700:EM_EMail2">
    <vt:lpwstr/>
  </property>
  <property fmtid="{D5CDD505-2E9C-101B-9397-08002B2CF9AE}" pid="244" name="FSC#UVEKCFG@15.1700:EM_EMail3">
    <vt:lpwstr/>
  </property>
  <property fmtid="{D5CDD505-2E9C-101B-9397-08002B2CF9AE}" pid="245" name="FSC#UVEKCFG@15.1700:EM_Name">
    <vt:lpwstr/>
  </property>
  <property fmtid="{D5CDD505-2E9C-101B-9397-08002B2CF9AE}" pid="246" name="FSC#UVEKCFG@15.1700:EM_UID">
    <vt:lpwstr/>
  </property>
  <property fmtid="{D5CDD505-2E9C-101B-9397-08002B2CF9AE}" pid="247" name="FSC#UVEKCFG@15.1700:EM_Rechtsform">
    <vt:lpwstr/>
  </property>
  <property fmtid="{D5CDD505-2E9C-101B-9397-08002B2CF9AE}" pid="248" name="FSC#UVEKCFG@15.1700:EM_Klassifizierung">
    <vt:lpwstr/>
  </property>
  <property fmtid="{D5CDD505-2E9C-101B-9397-08002B2CF9AE}" pid="249" name="FSC#UVEKCFG@15.1700:EM_Gruendungsjahr">
    <vt:lpwstr/>
  </property>
  <property fmtid="{D5CDD505-2E9C-101B-9397-08002B2CF9AE}" pid="250" name="FSC#UVEKCFG@15.1700:EM_Versandart">
    <vt:lpwstr/>
  </property>
  <property fmtid="{D5CDD505-2E9C-101B-9397-08002B2CF9AE}" pid="251" name="FSC#UVEKCFG@15.1700:EM_Versandvermek">
    <vt:lpwstr/>
  </property>
  <property fmtid="{D5CDD505-2E9C-101B-9397-08002B2CF9AE}" pid="252" name="FSC#UVEKCFG@15.1700:EM_Anrede">
    <vt:lpwstr/>
  </property>
  <property fmtid="{D5CDD505-2E9C-101B-9397-08002B2CF9AE}" pid="253" name="FSC#UVEKCFG@15.1700:EM_Titel">
    <vt:lpwstr/>
  </property>
  <property fmtid="{D5CDD505-2E9C-101B-9397-08002B2CF9AE}" pid="254" name="FSC#UVEKCFG@15.1700:EM_Nachgestellter_Titel">
    <vt:lpwstr/>
  </property>
  <property fmtid="{D5CDD505-2E9C-101B-9397-08002B2CF9AE}" pid="255" name="FSC#UVEKCFG@15.1700:EM_Vorname">
    <vt:lpwstr/>
  </property>
  <property fmtid="{D5CDD505-2E9C-101B-9397-08002B2CF9AE}" pid="256" name="FSC#UVEKCFG@15.1700:EM_Nachname">
    <vt:lpwstr/>
  </property>
  <property fmtid="{D5CDD505-2E9C-101B-9397-08002B2CF9AE}" pid="257" name="FSC#UVEKCFG@15.1700:EM_Kurzbezeichnung">
    <vt:lpwstr/>
  </property>
  <property fmtid="{D5CDD505-2E9C-101B-9397-08002B2CF9AE}" pid="258" name="FSC#UVEKCFG@15.1700:EM_Organisations_Zeile_1">
    <vt:lpwstr/>
  </property>
  <property fmtid="{D5CDD505-2E9C-101B-9397-08002B2CF9AE}" pid="259" name="FSC#UVEKCFG@15.1700:EM_Organisations_Zeile_2">
    <vt:lpwstr/>
  </property>
  <property fmtid="{D5CDD505-2E9C-101B-9397-08002B2CF9AE}" pid="260" name="FSC#UVEKCFG@15.1700:EM_Organisations_Zeile_3">
    <vt:lpwstr/>
  </property>
  <property fmtid="{D5CDD505-2E9C-101B-9397-08002B2CF9AE}" pid="261" name="FSC#UVEKCFG@15.1700:EM_Strasse">
    <vt:lpwstr/>
  </property>
  <property fmtid="{D5CDD505-2E9C-101B-9397-08002B2CF9AE}" pid="262" name="FSC#UVEKCFG@15.1700:EM_Hausnummer">
    <vt:lpwstr/>
  </property>
  <property fmtid="{D5CDD505-2E9C-101B-9397-08002B2CF9AE}" pid="263" name="FSC#UVEKCFG@15.1700:EM_Strasse2">
    <vt:lpwstr/>
  </property>
  <property fmtid="{D5CDD505-2E9C-101B-9397-08002B2CF9AE}" pid="264" name="FSC#UVEKCFG@15.1700:EM_Hausnummer_Zusatz">
    <vt:lpwstr/>
  </property>
  <property fmtid="{D5CDD505-2E9C-101B-9397-08002B2CF9AE}" pid="265" name="FSC#UVEKCFG@15.1700:EM_Postfach">
    <vt:lpwstr/>
  </property>
  <property fmtid="{D5CDD505-2E9C-101B-9397-08002B2CF9AE}" pid="266" name="FSC#UVEKCFG@15.1700:EM_PLZ">
    <vt:lpwstr/>
  </property>
  <property fmtid="{D5CDD505-2E9C-101B-9397-08002B2CF9AE}" pid="267" name="FSC#UVEKCFG@15.1700:EM_Ort">
    <vt:lpwstr/>
  </property>
  <property fmtid="{D5CDD505-2E9C-101B-9397-08002B2CF9AE}" pid="268" name="FSC#UVEKCFG@15.1700:EM_Land">
    <vt:lpwstr/>
  </property>
  <property fmtid="{D5CDD505-2E9C-101B-9397-08002B2CF9AE}" pid="269" name="FSC#UVEKCFG@15.1700:EM_E_Mail_Adresse">
    <vt:lpwstr/>
  </property>
  <property fmtid="{D5CDD505-2E9C-101B-9397-08002B2CF9AE}" pid="270" name="FSC#UVEKCFG@15.1700:EM_Funktionsbezeichnung">
    <vt:lpwstr/>
  </property>
  <property fmtid="{D5CDD505-2E9C-101B-9397-08002B2CF9AE}" pid="271" name="FSC#UVEKCFG@15.1700:EM_Serienbrieffeld_1">
    <vt:lpwstr/>
  </property>
  <property fmtid="{D5CDD505-2E9C-101B-9397-08002B2CF9AE}" pid="272" name="FSC#UVEKCFG@15.1700:EM_Serienbrieffeld_2">
    <vt:lpwstr/>
  </property>
  <property fmtid="{D5CDD505-2E9C-101B-9397-08002B2CF9AE}" pid="273" name="FSC#UVEKCFG@15.1700:EM_Serienbrieffeld_3">
    <vt:lpwstr/>
  </property>
  <property fmtid="{D5CDD505-2E9C-101B-9397-08002B2CF9AE}" pid="274" name="FSC#UVEKCFG@15.1700:EM_Serienbrieffeld_4">
    <vt:lpwstr/>
  </property>
  <property fmtid="{D5CDD505-2E9C-101B-9397-08002B2CF9AE}" pid="275" name="FSC#UVEKCFG@15.1700:EM_Serienbrieffeld_5">
    <vt:lpwstr/>
  </property>
  <property fmtid="{D5CDD505-2E9C-101B-9397-08002B2CF9AE}" pid="276" name="FSC#UVEKCFG@15.1700:EM_Address">
    <vt:lpwstr/>
  </property>
  <property fmtid="{D5CDD505-2E9C-101B-9397-08002B2CF9AE}" pid="277" name="FSC#UVEKCFG@15.1700:Abs_Nachname">
    <vt:lpwstr>von Fellenberg</vt:lpwstr>
  </property>
  <property fmtid="{D5CDD505-2E9C-101B-9397-08002B2CF9AE}" pid="278" name="FSC#UVEKCFG@15.1700:Abs_Vorname">
    <vt:lpwstr>Laurence</vt:lpwstr>
  </property>
  <property fmtid="{D5CDD505-2E9C-101B-9397-08002B2CF9AE}" pid="279" name="FSC#UVEKCFG@15.1700:Abs_Zeichen">
    <vt:lpwstr>VL</vt:lpwstr>
  </property>
  <property fmtid="{D5CDD505-2E9C-101B-9397-08002B2CF9AE}" pid="280" name="FSC#UVEKCFG@15.1700:Anrede">
    <vt:lpwstr/>
  </property>
  <property fmtid="{D5CDD505-2E9C-101B-9397-08002B2CF9AE}" pid="281" name="FSC#UVEKCFG@15.1700:EM_Versandartspez">
    <vt:lpwstr/>
  </property>
  <property fmtid="{D5CDD505-2E9C-101B-9397-08002B2CF9AE}" pid="282" name="FSC#UVEKCFG@15.1700:Briefdatum">
    <vt:lpwstr>22.04.2015</vt:lpwstr>
  </property>
  <property fmtid="{D5CDD505-2E9C-101B-9397-08002B2CF9AE}" pid="283" name="FSC#UVEKCFG@15.1700:Empf_Zeichen">
    <vt:lpwstr/>
  </property>
  <property fmtid="{D5CDD505-2E9C-101B-9397-08002B2CF9AE}" pid="284" name="FSC#UVEKCFG@15.1700:FilialePLZ">
    <vt:lpwstr>3003</vt:lpwstr>
  </property>
  <property fmtid="{D5CDD505-2E9C-101B-9397-08002B2CF9AE}" pid="285" name="FSC#UVEKCFG@15.1700:Gegenstand">
    <vt:lpwstr>Anhang Bilanztabelle</vt:lpwstr>
  </property>
  <property fmtid="{D5CDD505-2E9C-101B-9397-08002B2CF9AE}" pid="286" name="FSC#UVEKCFG@15.1700:Nummer">
    <vt:lpwstr>O173-0818</vt:lpwstr>
  </property>
  <property fmtid="{D5CDD505-2E9C-101B-9397-08002B2CF9AE}" pid="287" name="FSC#UVEKCFG@15.1700:Unterschrift_Nachname">
    <vt:lpwstr/>
  </property>
  <property fmtid="{D5CDD505-2E9C-101B-9397-08002B2CF9AE}" pid="288" name="FSC#UVEKCFG@15.1700:Unterschrift_Vorname">
    <vt:lpwstr/>
  </property>
  <property fmtid="{D5CDD505-2E9C-101B-9397-08002B2CF9AE}" pid="289" name="FSC#UVEKCFG@15.1700:FileResponsibleStreetPostal">
    <vt:lpwstr/>
  </property>
  <property fmtid="{D5CDD505-2E9C-101B-9397-08002B2CF9AE}" pid="290" name="FSC#UVEKCFG@15.1700:FileResponsiblezipcodePostal">
    <vt:lpwstr>3003</vt:lpwstr>
  </property>
  <property fmtid="{D5CDD505-2E9C-101B-9397-08002B2CF9AE}" pid="291" name="FSC#UVEKCFG@15.1700:FileResponsiblecityPostal">
    <vt:lpwstr>Bern</vt:lpwstr>
  </property>
  <property fmtid="{D5CDD505-2E9C-101B-9397-08002B2CF9AE}" pid="292" name="FSC#UVEKCFG@15.1700:FileResponsibleStreetInvoice">
    <vt:lpwstr>Worblentalstrasse 68</vt:lpwstr>
  </property>
  <property fmtid="{D5CDD505-2E9C-101B-9397-08002B2CF9AE}" pid="293" name="FSC#UVEKCFG@15.1700:FileResponsiblezipcodeInvoice">
    <vt:lpwstr>3063</vt:lpwstr>
  </property>
  <property fmtid="{D5CDD505-2E9C-101B-9397-08002B2CF9AE}" pid="294" name="FSC#UVEKCFG@15.1700:FileResponsiblecityInvoice">
    <vt:lpwstr>Ittigen</vt:lpwstr>
  </property>
  <property fmtid="{D5CDD505-2E9C-101B-9397-08002B2CF9AE}" pid="295" name="FSC#UVEKCFG@15.1700:ResponsibleDefaultRoleOrg">
    <vt:lpwstr>Landschaftsmanagement (AÖL)</vt:lpwstr>
  </property>
  <property fmtid="{D5CDD505-2E9C-101B-9397-08002B2CF9AE}" pid="296" name="FSC#COOELAK@1.1001:Subject">
    <vt:lpwstr/>
  </property>
  <property fmtid="{D5CDD505-2E9C-101B-9397-08002B2CF9AE}" pid="297" name="FSC#COOELAK@1.1001:FileReference">
    <vt:lpwstr>427.1-00-00001</vt:lpwstr>
  </property>
  <property fmtid="{D5CDD505-2E9C-101B-9397-08002B2CF9AE}" pid="298" name="FSC#COOELAK@1.1001:FileRefYear">
    <vt:lpwstr>2002</vt:lpwstr>
  </property>
  <property fmtid="{D5CDD505-2E9C-101B-9397-08002B2CF9AE}" pid="299" name="FSC#COOELAK@1.1001:FileRefOrdinal">
    <vt:lpwstr>1</vt:lpwstr>
  </property>
  <property fmtid="{D5CDD505-2E9C-101B-9397-08002B2CF9AE}" pid="300" name="FSC#COOELAK@1.1001:FileRefOU">
    <vt:lpwstr>Koordination und Ressourcen</vt:lpwstr>
  </property>
  <property fmtid="{D5CDD505-2E9C-101B-9397-08002B2CF9AE}" pid="301" name="FSC#COOELAK@1.1001:Organization">
    <vt:lpwstr/>
  </property>
  <property fmtid="{D5CDD505-2E9C-101B-9397-08002B2CF9AE}" pid="302" name="FSC#COOELAK@1.1001:Owner">
    <vt:lpwstr>von Fellenberg Laurence</vt:lpwstr>
  </property>
  <property fmtid="{D5CDD505-2E9C-101B-9397-08002B2CF9AE}" pid="303" name="FSC#COOELAK@1.1001:OwnerExtension">
    <vt:lpwstr>+41 58 46 280 83</vt:lpwstr>
  </property>
  <property fmtid="{D5CDD505-2E9C-101B-9397-08002B2CF9AE}" pid="304" name="FSC#COOELAK@1.1001:OwnerFaxExtension">
    <vt:lpwstr>+41 58 46 475 79</vt:lpwstr>
  </property>
  <property fmtid="{D5CDD505-2E9C-101B-9397-08002B2CF9AE}" pid="305" name="FSC#COOELAK@1.1001:DispatchedBy">
    <vt:lpwstr/>
  </property>
  <property fmtid="{D5CDD505-2E9C-101B-9397-08002B2CF9AE}" pid="306" name="FSC#COOELAK@1.1001:DispatchedAt">
    <vt:lpwstr/>
  </property>
  <property fmtid="{D5CDD505-2E9C-101B-9397-08002B2CF9AE}" pid="307" name="FSC#COOELAK@1.1001:ApprovedBy">
    <vt:lpwstr/>
  </property>
  <property fmtid="{D5CDD505-2E9C-101B-9397-08002B2CF9AE}" pid="308" name="FSC#COOELAK@1.1001:ApprovedAt">
    <vt:lpwstr/>
  </property>
  <property fmtid="{D5CDD505-2E9C-101B-9397-08002B2CF9AE}" pid="309" name="FSC#COOELAK@1.1001:Department">
    <vt:lpwstr>Landschaftsmanagement (AÖL) (BAFU)</vt:lpwstr>
  </property>
  <property fmtid="{D5CDD505-2E9C-101B-9397-08002B2CF9AE}" pid="310" name="FSC#COOELAK@1.1001:CreatedAt">
    <vt:lpwstr>22.04.2015</vt:lpwstr>
  </property>
  <property fmtid="{D5CDD505-2E9C-101B-9397-08002B2CF9AE}" pid="311" name="FSC#COOELAK@1.1001:OU">
    <vt:lpwstr>Arten, Ökosysteme, Landschaften (AÖL) (BAFU)</vt:lpwstr>
  </property>
  <property fmtid="{D5CDD505-2E9C-101B-9397-08002B2CF9AE}" pid="312" name="FSC#COOELAK@1.1001:Priority">
    <vt:lpwstr> ()</vt:lpwstr>
  </property>
  <property fmtid="{D5CDD505-2E9C-101B-9397-08002B2CF9AE}" pid="313" name="FSC#COOELAK@1.1001:ObjBarCode">
    <vt:lpwstr>*COO.2002.100.7.7338816*</vt:lpwstr>
  </property>
  <property fmtid="{D5CDD505-2E9C-101B-9397-08002B2CF9AE}" pid="314" name="FSC#COOELAK@1.1001:RefBarCode">
    <vt:lpwstr>*COO.2002.100.10.4619645*</vt:lpwstr>
  </property>
  <property fmtid="{D5CDD505-2E9C-101B-9397-08002B2CF9AE}" pid="315" name="FSC#COOELAK@1.1001:FileRefBarCode">
    <vt:lpwstr>*427.1-00-00001*</vt:lpwstr>
  </property>
  <property fmtid="{D5CDD505-2E9C-101B-9397-08002B2CF9AE}" pid="316" name="FSC#COOELAK@1.1001:ExternalRef">
    <vt:lpwstr/>
  </property>
  <property fmtid="{D5CDD505-2E9C-101B-9397-08002B2CF9AE}" pid="317" name="FSC#COOELAK@1.1001:IncomingNumber">
    <vt:lpwstr/>
  </property>
  <property fmtid="{D5CDD505-2E9C-101B-9397-08002B2CF9AE}" pid="318" name="FSC#COOELAK@1.1001:IncomingSubject">
    <vt:lpwstr/>
  </property>
  <property fmtid="{D5CDD505-2E9C-101B-9397-08002B2CF9AE}" pid="319" name="FSC#COOELAK@1.1001:ProcessResponsible">
    <vt:lpwstr/>
  </property>
  <property fmtid="{D5CDD505-2E9C-101B-9397-08002B2CF9AE}" pid="320" name="FSC#COOELAK@1.1001:ProcessResponsiblePhone">
    <vt:lpwstr/>
  </property>
  <property fmtid="{D5CDD505-2E9C-101B-9397-08002B2CF9AE}" pid="321" name="FSC#COOELAK@1.1001:ProcessResponsibleMail">
    <vt:lpwstr/>
  </property>
  <property fmtid="{D5CDD505-2E9C-101B-9397-08002B2CF9AE}" pid="322" name="FSC#COOELAK@1.1001:ProcessResponsibleFax">
    <vt:lpwstr/>
  </property>
  <property fmtid="{D5CDD505-2E9C-101B-9397-08002B2CF9AE}" pid="323" name="FSC#COOELAK@1.1001:ApproverFirstName">
    <vt:lpwstr/>
  </property>
  <property fmtid="{D5CDD505-2E9C-101B-9397-08002B2CF9AE}" pid="324" name="FSC#COOELAK@1.1001:ApproverSurName">
    <vt:lpwstr/>
  </property>
  <property fmtid="{D5CDD505-2E9C-101B-9397-08002B2CF9AE}" pid="325" name="FSC#COOELAK@1.1001:ApproverTitle">
    <vt:lpwstr/>
  </property>
  <property fmtid="{D5CDD505-2E9C-101B-9397-08002B2CF9AE}" pid="326" name="FSC#COOELAK@1.1001:ExternalDate">
    <vt:lpwstr/>
  </property>
  <property fmtid="{D5CDD505-2E9C-101B-9397-08002B2CF9AE}" pid="327" name="FSC#COOELAK@1.1001:SettlementApprovedAt">
    <vt:lpwstr/>
  </property>
  <property fmtid="{D5CDD505-2E9C-101B-9397-08002B2CF9AE}" pid="328" name="FSC#COOELAK@1.1001:BaseNumber">
    <vt:lpwstr>427.1-00</vt:lpwstr>
  </property>
  <property fmtid="{D5CDD505-2E9C-101B-9397-08002B2CF9AE}" pid="329" name="FSC#COOELAK@1.1001:CurrentUserRolePos">
    <vt:lpwstr>Sachbearbeiter/in</vt:lpwstr>
  </property>
  <property fmtid="{D5CDD505-2E9C-101B-9397-08002B2CF9AE}" pid="330" name="FSC#COOELAK@1.1001:CurrentUserEmail">
    <vt:lpwstr>laurence.vonfellenberg@bafu.admin.ch</vt:lpwstr>
  </property>
  <property fmtid="{D5CDD505-2E9C-101B-9397-08002B2CF9AE}" pid="331" name="FSC#ELAKGOV@1.1001:PersonalSubjGender">
    <vt:lpwstr/>
  </property>
  <property fmtid="{D5CDD505-2E9C-101B-9397-08002B2CF9AE}" pid="332" name="FSC#ELAKGOV@1.1001:PersonalSubjFirstName">
    <vt:lpwstr/>
  </property>
  <property fmtid="{D5CDD505-2E9C-101B-9397-08002B2CF9AE}" pid="333" name="FSC#ELAKGOV@1.1001:PersonalSubjSurName">
    <vt:lpwstr/>
  </property>
  <property fmtid="{D5CDD505-2E9C-101B-9397-08002B2CF9AE}" pid="334" name="FSC#ELAKGOV@1.1001:PersonalSubjSalutation">
    <vt:lpwstr/>
  </property>
  <property fmtid="{D5CDD505-2E9C-101B-9397-08002B2CF9AE}" pid="335" name="FSC#ELAKGOV@1.1001:PersonalSubjAddress">
    <vt:lpwstr/>
  </property>
  <property fmtid="{D5CDD505-2E9C-101B-9397-08002B2CF9AE}" pid="336" name="FSC#ATSTATECFG@1.1001:Office">
    <vt:lpwstr/>
  </property>
  <property fmtid="{D5CDD505-2E9C-101B-9397-08002B2CF9AE}" pid="337" name="FSC#ATSTATECFG@1.1001:Agent">
    <vt:lpwstr>Laurence von Fellenberg</vt:lpwstr>
  </property>
  <property fmtid="{D5CDD505-2E9C-101B-9397-08002B2CF9AE}" pid="338" name="FSC#ATSTATECFG@1.1001:AgentPhone">
    <vt:lpwstr>+41 58 46 280 83</vt:lpwstr>
  </property>
  <property fmtid="{D5CDD505-2E9C-101B-9397-08002B2CF9AE}" pid="339" name="FSC#ATSTATECFG@1.1001:DepartmentFax">
    <vt:lpwstr/>
  </property>
  <property fmtid="{D5CDD505-2E9C-101B-9397-08002B2CF9AE}" pid="340" name="FSC#ATSTATECFG@1.1001:DepartmentEmail">
    <vt:lpwstr/>
  </property>
  <property fmtid="{D5CDD505-2E9C-101B-9397-08002B2CF9AE}" pid="341" name="FSC#ATSTATECFG@1.1001:SubfileDate">
    <vt:lpwstr>22.04.2015</vt:lpwstr>
  </property>
  <property fmtid="{D5CDD505-2E9C-101B-9397-08002B2CF9AE}" pid="342" name="FSC#ATSTATECFG@1.1001:SubfileSubject">
    <vt:lpwstr/>
  </property>
  <property fmtid="{D5CDD505-2E9C-101B-9397-08002B2CF9AE}" pid="343" name="FSC#ATSTATECFG@1.1001:DepartmentZipCode">
    <vt:lpwstr/>
  </property>
  <property fmtid="{D5CDD505-2E9C-101B-9397-08002B2CF9AE}" pid="344" name="FSC#ATSTATECFG@1.1001:DepartmentCountry">
    <vt:lpwstr/>
  </property>
  <property fmtid="{D5CDD505-2E9C-101B-9397-08002B2CF9AE}" pid="345" name="FSC#ATSTATECFG@1.1001:DepartmentCity">
    <vt:lpwstr/>
  </property>
  <property fmtid="{D5CDD505-2E9C-101B-9397-08002B2CF9AE}" pid="346" name="FSC#ATSTATECFG@1.1001:DepartmentStreet">
    <vt:lpwstr/>
  </property>
  <property fmtid="{D5CDD505-2E9C-101B-9397-08002B2CF9AE}" pid="347" name="FSC#ATSTATECFG@1.1001:DepartmentDVR">
    <vt:lpwstr/>
  </property>
  <property fmtid="{D5CDD505-2E9C-101B-9397-08002B2CF9AE}" pid="348" name="FSC#ATSTATECFG@1.1001:DepartmentUID">
    <vt:lpwstr/>
  </property>
  <property fmtid="{D5CDD505-2E9C-101B-9397-08002B2CF9AE}" pid="349" name="FSC#ATSTATECFG@1.1001:SubfileReference">
    <vt:lpwstr>427.1-00-00001/00001/00002/00011</vt:lpwstr>
  </property>
  <property fmtid="{D5CDD505-2E9C-101B-9397-08002B2CF9AE}" pid="350" name="FSC#ATSTATECFG@1.1001:Clause">
    <vt:lpwstr/>
  </property>
  <property fmtid="{D5CDD505-2E9C-101B-9397-08002B2CF9AE}" pid="351" name="FSC#ATSTATECFG@1.1001:ApprovedSignature">
    <vt:lpwstr/>
  </property>
  <property fmtid="{D5CDD505-2E9C-101B-9397-08002B2CF9AE}" pid="352" name="FSC#ATSTATECFG@1.1001:BankAccount">
    <vt:lpwstr/>
  </property>
  <property fmtid="{D5CDD505-2E9C-101B-9397-08002B2CF9AE}" pid="353" name="FSC#ATSTATECFG@1.1001:BankAccountOwner">
    <vt:lpwstr/>
  </property>
  <property fmtid="{D5CDD505-2E9C-101B-9397-08002B2CF9AE}" pid="354" name="FSC#ATSTATECFG@1.1001:BankInstitute">
    <vt:lpwstr/>
  </property>
  <property fmtid="{D5CDD505-2E9C-101B-9397-08002B2CF9AE}" pid="355" name="FSC#ATSTATECFG@1.1001:BankAccountID">
    <vt:lpwstr/>
  </property>
  <property fmtid="{D5CDD505-2E9C-101B-9397-08002B2CF9AE}" pid="356" name="FSC#ATSTATECFG@1.1001:BankAccountIBAN">
    <vt:lpwstr/>
  </property>
  <property fmtid="{D5CDD505-2E9C-101B-9397-08002B2CF9AE}" pid="357" name="FSC#ATSTATECFG@1.1001:BankAccountBIC">
    <vt:lpwstr/>
  </property>
  <property fmtid="{D5CDD505-2E9C-101B-9397-08002B2CF9AE}" pid="358" name="FSC#ATSTATECFG@1.1001:BankName">
    <vt:lpwstr/>
  </property>
  <property fmtid="{D5CDD505-2E9C-101B-9397-08002B2CF9AE}" pid="359" name="FSC#COOSYSTEM@1.1:Container">
    <vt:lpwstr>COO.2002.100.7.7338816</vt:lpwstr>
  </property>
  <property fmtid="{D5CDD505-2E9C-101B-9397-08002B2CF9AE}" pid="360" name="FSC#FSCFOLIO@1.1001:docpropproject">
    <vt:lpwstr/>
  </property>
</Properties>
</file>